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102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'0'!$A$1:$I$37</definedName>
    <definedName name="_xlnm.Print_Area" localSheetId="1">'1'!$A$1:$D$27</definedName>
    <definedName name="_xlnm.Print_Area" localSheetId="10">'10'!$A$1:$G$42</definedName>
    <definedName name="_xlnm.Print_Area" localSheetId="11">'11'!$A$1:$F$45</definedName>
    <definedName name="_xlnm.Print_Area" localSheetId="2">'2'!$A$1:$H$51</definedName>
    <definedName name="_xlnm.Print_Area" localSheetId="3">'3'!$A$1:$G$43</definedName>
    <definedName name="_xlnm.Print_Area" localSheetId="4">'4'!$A$1:$I$46</definedName>
    <definedName name="_xlnm.Print_Area" localSheetId="5">'5'!$A$1:$I$33</definedName>
    <definedName name="_xlnm.Print_Area" localSheetId="6">'6'!$A$1:$I$34</definedName>
    <definedName name="_xlnm.Print_Area" localSheetId="7">'7'!$A$1:$I$20</definedName>
    <definedName name="_xlnm.Print_Area" localSheetId="8">'8'!$A$1:$G$44</definedName>
    <definedName name="_xlnm.Print_Area" localSheetId="9">'9'!$B$1:$G$44</definedName>
  </definedNames>
  <calcPr fullCalcOnLoad="1"/>
</workbook>
</file>

<file path=xl/sharedStrings.xml><?xml version="1.0" encoding="utf-8"?>
<sst xmlns="http://schemas.openxmlformats.org/spreadsheetml/2006/main" count="212" uniqueCount="98">
  <si>
    <t>Összesen</t>
  </si>
  <si>
    <t>Európán kívüli</t>
  </si>
  <si>
    <t>Állampolgárság</t>
  </si>
  <si>
    <t>afgán</t>
  </si>
  <si>
    <t>egyéb</t>
  </si>
  <si>
    <t xml:space="preserve"> </t>
  </si>
  <si>
    <t xml:space="preserve">  </t>
  </si>
  <si>
    <t>Európai</t>
  </si>
  <si>
    <t>Tartózkodási engedély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</si>
  <si>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</si>
  <si>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</si>
  <si>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</si>
  <si>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</si>
  <si>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</si>
  <si>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</si>
  <si>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</si>
  <si>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</si>
  <si>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</si>
  <si>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</si>
  <si>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</si>
  <si>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</si>
  <si>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</si>
  <si>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</si>
  <si>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>török</t>
  </si>
  <si>
    <t>A 2007. évi I. törvény (Szmtv.) alapján benyújtott tartózkodási kérelmek száma</t>
  </si>
  <si>
    <t>Változás</t>
  </si>
  <si>
    <t>Változás %-ban</t>
  </si>
  <si>
    <t>A tartózkodás célja</t>
  </si>
  <si>
    <t>Családi együttélés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</si>
  <si>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</si>
  <si>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</si>
  <si>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</si>
  <si>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</si>
  <si>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</si>
  <si>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</si>
  <si>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</si>
  <si>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</si>
  <si>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</si>
  <si>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</si>
  <si>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</si>
  <si>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</si>
  <si>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</si>
  <si>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</si>
  <si>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Nemzeti tartózkodási engedély</t>
  </si>
  <si>
    <t>Összes eset %-ában</t>
  </si>
  <si>
    <t xml:space="preserve">A 2007. évi II. törvény (Harmtv.) alapján három hónapot meghaladó tartózkodást, illetve letelepedést biztosító kérelmek száma 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</si>
  <si>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</si>
  <si>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</si>
  <si>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</si>
  <si>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</si>
  <si>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</si>
  <si>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</si>
  <si>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</si>
  <si>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</si>
  <si>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</si>
  <si>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</si>
  <si>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BÁH által kiállított letelepedési engedély</t>
  </si>
  <si>
    <t>befogadottkénti elismerés</t>
  </si>
  <si>
    <t>Magyarország által kiállított  tartózkodásra jogosító érvényes engedéllyel rendelkezők száma</t>
  </si>
  <si>
    <t>marokkói</t>
  </si>
  <si>
    <t>algériai</t>
  </si>
  <si>
    <t>iráni</t>
  </si>
  <si>
    <t>Menekültként személyi 
igazolvánnyal rendelkező*</t>
  </si>
  <si>
    <t>Oltalmazottként személyi
igazolvánnyal rendelkező*</t>
  </si>
  <si>
    <t>Befogadott **</t>
  </si>
  <si>
    <t xml:space="preserve">Keresőtevékenység, munkavállalás, jövedelemszerzés </t>
  </si>
  <si>
    <t>Bevándorlási és Menekültügyi Hivatal</t>
  </si>
  <si>
    <t>vietnámi</t>
  </si>
  <si>
    <t>román</t>
  </si>
  <si>
    <t>palesztin</t>
  </si>
  <si>
    <t xml:space="preserve">Bíróság által elrendelt kiutasítás végrehajtásának elrendelése                                                                                                                                                                                    főbb állampolgárság </t>
  </si>
  <si>
    <t>nigériai</t>
  </si>
  <si>
    <t>ukrán</t>
  </si>
  <si>
    <t xml:space="preserve">Kitoloncolás                                                                                                                                                         főbb állampolgárság szerint </t>
  </si>
  <si>
    <t>kínai</t>
  </si>
  <si>
    <t>**2017.06.30-i állapot</t>
  </si>
  <si>
    <t>*2017.06.30-i állapot, Belügyminisztérium Személyi Nyilvántartási és Igazgatási Főosztály Operatív Szolgáltatási Osztály adatai</t>
  </si>
  <si>
    <t>kubai</t>
  </si>
  <si>
    <t>2016. I.-XI. hónap  -  2017. I.-XI. hónap</t>
  </si>
  <si>
    <t>2016. I-XI.
hónap</t>
  </si>
  <si>
    <t>2016. I-XI. hónap</t>
  </si>
  <si>
    <t xml:space="preserve">2016. I-XI. hónap  -  2017. I-XI. hónap </t>
  </si>
  <si>
    <t xml:space="preserve">2016. I-XI. hónap - 2017. I-XI. hónap </t>
  </si>
  <si>
    <t xml:space="preserve"> A Harmtv. alapján tartózkodási jogosultságot kérelmezők számának alakulása
 főbb tartózkodási célok szerint 
2016. I-XI. hónap  -  2017. I-XI. hónap</t>
  </si>
  <si>
    <t>Kényszerintézkedési statisztikai adatok I.                                                                                                                                     2016. I-XI. hónap  -  2017. I-XI. hónap</t>
  </si>
  <si>
    <t>Kényszerintézkedési statisztikai adatok  II.                                                                                                                                       2016. I-XI. hónap  -  2017. I-XI. hónap</t>
  </si>
  <si>
    <t>Kényszerintézkedési statisztikai adatok  III.                                                                                                                                        2016. I-XI. hónap  -  2017. I-XI. hónap</t>
  </si>
  <si>
    <t>2016. I-XI. hónap  -  2017. I-XI. hónap</t>
  </si>
  <si>
    <t>Menedékjog iránti kérelmek számának alakulása I.
 főbb állampolgárság szerint 
2017. I-XI. hónap</t>
  </si>
  <si>
    <t>Menekültügyi hatóság által meghozott döntések
2016. I-XI. hónap  -  2017. I-XI.hónap</t>
  </si>
  <si>
    <t>Menekültügyi őrizet elrendelések száma főbb állampolgárságonként 
2016. I-XI. hónap  -  2017. I-XI. hónap</t>
  </si>
  <si>
    <t>2017. november 30 -i állapot szerint</t>
  </si>
  <si>
    <t xml:space="preserve">2017. I-XI.
hónap </t>
  </si>
  <si>
    <t>2017. I-XI.
hónap</t>
  </si>
  <si>
    <t>2017. I-XI. hónap</t>
  </si>
  <si>
    <t>2017.  I-XI. hónap</t>
  </si>
  <si>
    <t>2017.11.30-i állapot</t>
  </si>
  <si>
    <t>2017. XI. hónap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</si>
</sst>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Arial CE"/>
      <family val="0"/>
    </font>
    <font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  <font>
      <b/>
      <sz val="6"/>
      <color indexed="8"/>
      <name val="Arial"/>
      <family val="2"/>
    </font>
    <font>
      <sz val="18.25"/>
      <color indexed="8"/>
      <name val="Arial"/>
      <family val="2"/>
    </font>
    <font>
      <b/>
      <sz val="9.25"/>
      <color indexed="8"/>
      <name val="Times New Roman"/>
      <family val="1"/>
    </font>
    <font>
      <b/>
      <sz val="4.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5.95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Times New Roman"/>
      <family val="1"/>
    </font>
    <font>
      <sz val="1.1"/>
      <color indexed="8"/>
      <name val="Arial"/>
      <family val="2"/>
    </font>
    <font>
      <sz val="14.75"/>
      <color indexed="8"/>
      <name val="Arial"/>
      <family val="2"/>
    </font>
    <font>
      <b/>
      <sz val="5.2"/>
      <color indexed="8"/>
      <name val="Times New Roman"/>
      <family val="1"/>
    </font>
    <font>
      <sz val="11"/>
      <color theme="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7" borderId="10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10" fontId="16" fillId="23" borderId="12" xfId="0" applyNumberFormat="1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6" fillId="23" borderId="14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10" fontId="17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3" fontId="16" fillId="23" borderId="17" xfId="0" applyNumberFormat="1" applyFont="1" applyFill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0" fontId="16" fillId="23" borderId="12" xfId="0" applyNumberFormat="1" applyFont="1" applyFill="1" applyBorder="1" applyAlignment="1">
      <alignment horizontal="center"/>
    </xf>
    <xf numFmtId="10" fontId="16" fillId="23" borderId="12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6" fillId="24" borderId="17" xfId="0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2" xfId="0" applyFont="1" applyBorder="1" applyAlignment="1">
      <alignment/>
    </xf>
    <xf numFmtId="10" fontId="17" fillId="0" borderId="25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0" fontId="16" fillId="23" borderId="22" xfId="0" applyFont="1" applyFill="1" applyBorder="1" applyAlignment="1">
      <alignment/>
    </xf>
    <xf numFmtId="10" fontId="16" fillId="23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wrapText="1"/>
    </xf>
    <xf numFmtId="10" fontId="16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7" fillId="0" borderId="2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0" xfId="54" applyFont="1" applyBorder="1" applyAlignment="1">
      <alignment wrapText="1"/>
      <protection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justify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6" fillId="24" borderId="2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7" borderId="10" xfId="0" applyFont="1" applyFill="1" applyBorder="1" applyAlignment="1">
      <alignment vertical="center"/>
    </xf>
    <xf numFmtId="0" fontId="16" fillId="23" borderId="14" xfId="0" applyFont="1" applyFill="1" applyBorder="1" applyAlignment="1">
      <alignment horizontal="center" vertical="center"/>
    </xf>
    <xf numFmtId="10" fontId="16" fillId="23" borderId="14" xfId="0" applyNumberFormat="1" applyFont="1" applyFill="1" applyBorder="1" applyAlignment="1">
      <alignment horizontal="center"/>
    </xf>
    <xf numFmtId="10" fontId="16" fillId="23" borderId="1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6" fillId="7" borderId="30" xfId="0" applyFont="1" applyFill="1" applyBorder="1" applyAlignment="1">
      <alignment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24" borderId="31" xfId="0" applyFont="1" applyFill="1" applyBorder="1" applyAlignment="1">
      <alignment vertical="center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10" fontId="17" fillId="24" borderId="12" xfId="0" applyNumberFormat="1" applyFont="1" applyFill="1" applyBorder="1" applyAlignment="1">
      <alignment/>
    </xf>
    <xf numFmtId="10" fontId="17" fillId="24" borderId="28" xfId="0" applyNumberFormat="1" applyFont="1" applyFill="1" applyBorder="1" applyAlignment="1">
      <alignment/>
    </xf>
    <xf numFmtId="10" fontId="17" fillId="24" borderId="25" xfId="0" applyNumberFormat="1" applyFont="1" applyFill="1" applyBorder="1" applyAlignment="1">
      <alignment/>
    </xf>
    <xf numFmtId="10" fontId="17" fillId="24" borderId="11" xfId="0" applyNumberFormat="1" applyFont="1" applyFill="1" applyBorder="1" applyAlignment="1">
      <alignment/>
    </xf>
    <xf numFmtId="10" fontId="17" fillId="0" borderId="34" xfId="0" applyNumberFormat="1" applyFont="1" applyBorder="1" applyAlignment="1">
      <alignment horizontal="center"/>
    </xf>
    <xf numFmtId="10" fontId="17" fillId="0" borderId="35" xfId="0" applyNumberFormat="1" applyFont="1" applyBorder="1" applyAlignment="1">
      <alignment horizontal="center"/>
    </xf>
    <xf numFmtId="10" fontId="17" fillId="0" borderId="36" xfId="0" applyNumberFormat="1" applyFont="1" applyBorder="1" applyAlignment="1">
      <alignment horizontal="center"/>
    </xf>
    <xf numFmtId="10" fontId="16" fillId="24" borderId="18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3" fontId="38" fillId="0" borderId="0" xfId="54" applyNumberFormat="1" applyFont="1" applyFill="1" applyBorder="1" applyAlignment="1">
      <alignment horizontal="left" wrapText="1"/>
      <protection/>
    </xf>
    <xf numFmtId="3" fontId="38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0" fontId="16" fillId="24" borderId="3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/>
    </xf>
    <xf numFmtId="3" fontId="15" fillId="0" borderId="14" xfId="0" applyNumberFormat="1" applyFont="1" applyBorder="1" applyAlignment="1">
      <alignment horizontal="center"/>
    </xf>
    <xf numFmtId="10" fontId="15" fillId="0" borderId="12" xfId="0" applyNumberFormat="1" applyFont="1" applyBorder="1" applyAlignment="1">
      <alignment/>
    </xf>
    <xf numFmtId="0" fontId="16" fillId="24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7" fillId="0" borderId="29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6" fillId="7" borderId="28" xfId="0" applyFont="1" applyFill="1" applyBorder="1" applyAlignment="1">
      <alignment horizontal="center" vertical="center"/>
    </xf>
    <xf numFmtId="3" fontId="16" fillId="23" borderId="14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wrapText="1"/>
    </xf>
    <xf numFmtId="0" fontId="40" fillId="0" borderId="0" xfId="0" applyFont="1" applyAlignment="1">
      <alignment/>
    </xf>
    <xf numFmtId="3" fontId="17" fillId="0" borderId="29" xfId="0" applyNumberFormat="1" applyFont="1" applyFill="1" applyBorder="1" applyAlignment="1">
      <alignment horizontal="center"/>
    </xf>
    <xf numFmtId="0" fontId="38" fillId="7" borderId="10" xfId="54" applyFont="1" applyFill="1" applyBorder="1">
      <alignment/>
      <protection/>
    </xf>
    <xf numFmtId="164" fontId="38" fillId="7" borderId="10" xfId="54" applyNumberFormat="1" applyFont="1" applyFill="1" applyBorder="1" applyAlignment="1">
      <alignment horizontal="left"/>
      <protection/>
    </xf>
    <xf numFmtId="10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3" fontId="41" fillId="24" borderId="39" xfId="0" applyNumberFormat="1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0" fontId="17" fillId="25" borderId="13" xfId="0" applyNumberFormat="1" applyFont="1" applyFill="1" applyBorder="1" applyAlignment="1">
      <alignment horizontal="center"/>
    </xf>
    <xf numFmtId="10" fontId="17" fillId="25" borderId="40" xfId="0" applyNumberFormat="1" applyFont="1" applyFill="1" applyBorder="1" applyAlignment="1">
      <alignment horizontal="center"/>
    </xf>
    <xf numFmtId="10" fontId="17" fillId="25" borderId="41" xfId="0" applyNumberFormat="1" applyFont="1" applyFill="1" applyBorder="1" applyAlignment="1">
      <alignment horizontal="center"/>
    </xf>
    <xf numFmtId="10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0" fontId="17" fillId="25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/>
    </xf>
    <xf numFmtId="10" fontId="17" fillId="0" borderId="40" xfId="0" applyNumberFormat="1" applyFont="1" applyBorder="1" applyAlignment="1">
      <alignment horizontal="center"/>
    </xf>
    <xf numFmtId="10" fontId="17" fillId="0" borderId="41" xfId="0" applyNumberFormat="1" applyFont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43" xfId="0" applyFont="1" applyFill="1" applyBorder="1" applyAlignment="1">
      <alignment wrapText="1"/>
    </xf>
    <xf numFmtId="0" fontId="17" fillId="0" borderId="43" xfId="0" applyFont="1" applyBorder="1" applyAlignment="1">
      <alignment wrapText="1"/>
    </xf>
    <xf numFmtId="3" fontId="17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42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7" fillId="0" borderId="13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10" fontId="15" fillId="0" borderId="25" xfId="0" applyNumberFormat="1" applyFont="1" applyBorder="1" applyAlignment="1">
      <alignment/>
    </xf>
    <xf numFmtId="0" fontId="14" fillId="24" borderId="44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0" fontId="17" fillId="0" borderId="15" xfId="0" applyNumberFormat="1" applyFont="1" applyFill="1" applyBorder="1" applyAlignment="1">
      <alignment/>
    </xf>
    <xf numFmtId="10" fontId="17" fillId="0" borderId="34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3" fontId="17" fillId="0" borderId="3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/>
    </xf>
    <xf numFmtId="3" fontId="35" fillId="0" borderId="45" xfId="54" applyNumberFormat="1" applyFont="1" applyFill="1" applyBorder="1" applyAlignment="1">
      <alignment horizontal="center"/>
      <protection/>
    </xf>
    <xf numFmtId="0" fontId="15" fillId="0" borderId="35" xfId="54" applyFont="1" applyFill="1" applyBorder="1" applyAlignment="1">
      <alignment horizontal="center"/>
      <protection/>
    </xf>
    <xf numFmtId="3" fontId="35" fillId="0" borderId="46" xfId="54" applyNumberFormat="1" applyFont="1" applyFill="1" applyBorder="1" applyAlignment="1">
      <alignment horizontal="center"/>
      <protection/>
    </xf>
    <xf numFmtId="0" fontId="15" fillId="0" borderId="15" xfId="54" applyFont="1" applyFill="1" applyBorder="1" applyAlignment="1">
      <alignment horizontal="center"/>
      <protection/>
    </xf>
    <xf numFmtId="3" fontId="35" fillId="0" borderId="46" xfId="54" applyNumberFormat="1" applyFont="1" applyFill="1" applyBorder="1" applyAlignment="1">
      <alignment horizontal="center" wrapText="1"/>
      <protection/>
    </xf>
    <xf numFmtId="0" fontId="15" fillId="0" borderId="34" xfId="54" applyFont="1" applyFill="1" applyBorder="1" applyAlignment="1">
      <alignment horizontal="center"/>
      <protection/>
    </xf>
    <xf numFmtId="0" fontId="16" fillId="24" borderId="27" xfId="0" applyFont="1" applyFill="1" applyBorder="1" applyAlignment="1">
      <alignment/>
    </xf>
    <xf numFmtId="3" fontId="16" fillId="24" borderId="47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/>
    </xf>
    <xf numFmtId="3" fontId="16" fillId="24" borderId="3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24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24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24" borderId="55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/>
    </xf>
    <xf numFmtId="0" fontId="16" fillId="0" borderId="48" xfId="0" applyFont="1" applyBorder="1" applyAlignment="1">
      <alignment horizontal="center" wrapText="1"/>
    </xf>
    <xf numFmtId="0" fontId="16" fillId="0" borderId="5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26" borderId="59" xfId="0" applyFont="1" applyFill="1" applyBorder="1" applyAlignment="1">
      <alignment horizontal="center" vertical="center" wrapText="1"/>
    </xf>
    <xf numFmtId="0" fontId="16" fillId="26" borderId="60" xfId="0" applyFont="1" applyFill="1" applyBorder="1" applyAlignment="1">
      <alignment horizontal="center" vertical="center" wrapText="1"/>
    </xf>
    <xf numFmtId="0" fontId="16" fillId="26" borderId="61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24" borderId="55" xfId="0" applyFont="1" applyFill="1" applyBorder="1" applyAlignment="1">
      <alignment horizontal="center" vertical="center" wrapText="1"/>
    </xf>
    <xf numFmtId="0" fontId="15" fillId="24" borderId="56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6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4" fillId="4" borderId="22" xfId="54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4" fillId="7" borderId="30" xfId="54" applyFont="1" applyFill="1" applyBorder="1" applyAlignment="1">
      <alignment wrapText="1"/>
      <protection/>
    </xf>
    <xf numFmtId="3" fontId="35" fillId="0" borderId="16" xfId="54" applyNumberFormat="1" applyFont="1" applyFill="1" applyBorder="1" applyAlignment="1">
      <alignment horizontal="center" wrapText="1"/>
      <protection/>
    </xf>
    <xf numFmtId="0" fontId="14" fillId="23" borderId="12" xfId="54" applyFont="1" applyFill="1" applyBorder="1" applyAlignment="1">
      <alignment horizontal="center" vertical="center"/>
      <protection/>
    </xf>
    <xf numFmtId="3" fontId="38" fillId="23" borderId="11" xfId="54" applyNumberFormat="1" applyFont="1" applyFill="1" applyBorder="1" applyAlignment="1">
      <alignment horizontal="left" wrapText="1"/>
      <protection/>
    </xf>
    <xf numFmtId="3" fontId="38" fillId="23" borderId="14" xfId="54" applyNumberFormat="1" applyFont="1" applyFill="1" applyBorder="1" applyAlignment="1">
      <alignment horizontal="center" vertical="center" wrapText="1"/>
      <protection/>
    </xf>
    <xf numFmtId="0" fontId="38" fillId="7" borderId="62" xfId="54" applyFont="1" applyFill="1" applyBorder="1">
      <alignment/>
      <protection/>
    </xf>
    <xf numFmtId="0" fontId="14" fillId="4" borderId="28" xfId="54" applyFont="1" applyFill="1" applyBorder="1" applyAlignment="1">
      <alignment horizontal="center" vertical="center"/>
      <protection/>
    </xf>
    <xf numFmtId="0" fontId="14" fillId="4" borderId="23" xfId="54" applyFont="1" applyFill="1" applyBorder="1" applyAlignment="1">
      <alignment horizontal="center" vertical="center"/>
      <protection/>
    </xf>
    <xf numFmtId="0" fontId="14" fillId="4" borderId="25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tatokt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00875"/>
          <c:w val="0.98875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2!$C$10</c:f>
              <c:strCache>
                <c:ptCount val="1"/>
                <c:pt idx="0">
                  <c:v>2016. I-XI.
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2!$C$11:$C$15</c:f>
              <c:numCache/>
            </c:numRef>
          </c:val>
          <c:shape val="box"/>
        </c:ser>
        <c:ser>
          <c:idx val="1"/>
          <c:order val="1"/>
          <c:tx>
            <c:strRef>
              <c:f>2!$D$10</c:f>
              <c:strCache>
                <c:ptCount val="1"/>
                <c:pt idx="0">
                  <c:v>2017. I-XI.
hónap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2!$D$11:$D$15</c:f>
              <c:numCache/>
            </c:numRef>
          </c:val>
          <c:shape val="box"/>
        </c:ser>
        <c:shape val="box"/>
        <c:axId val="35531803"/>
        <c:axId val="51350772"/>
      </c:bar3D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0.428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.02575"/>
          <c:y val="0"/>
          <c:w val="0.974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Benyújtott kérelmek száma 2016. I-XI.
hónap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Benyújtott kérelmek száma 2017. I-XI.
hónap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59503765"/>
        <c:axId val="65771838"/>
      </c:bar3D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4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9225"/>
          <c:y val="0.03125"/>
          <c:w val="0.78525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2016. I-XI.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4!$C$8:$C$14</c:f>
              <c:numCache/>
            </c:numRef>
          </c:val>
          <c:shape val="box"/>
        </c:ser>
        <c:ser>
          <c:idx val="1"/>
          <c:order val="1"/>
          <c:tx>
            <c:strRef>
              <c:f>4!$E$7</c:f>
              <c:strCache>
                <c:ptCount val="1"/>
                <c:pt idx="0">
                  <c:v>2017. I-XI.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4!$E$8:$E$14</c:f>
              <c:numCache/>
            </c:numRef>
          </c:val>
          <c:shape val="box"/>
        </c:ser>
        <c:shape val="box"/>
        <c:axId val="55075631"/>
        <c:axId val="25918632"/>
      </c:bar3D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225"/>
          <c:w val="0.543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941097"/>
        <c:axId val="19034418"/>
      </c:bar3D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02"/>
          <c:w val="0.953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2016. I-XI.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2017.  I-XI.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37092035"/>
        <c:axId val="65392860"/>
      </c:bar3D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01225"/>
          <c:w val="0.63025"/>
          <c:h val="0.836"/>
        </c:manualLayout>
      </c:layout>
      <c:pie3DChart>
        <c:varyColors val="1"/>
        <c:ser>
          <c:idx val="0"/>
          <c:order val="0"/>
          <c:tx>
            <c:strRef>
              <c:f>9!$C$8:$C$18</c:f>
              <c:strCache>
                <c:ptCount val="1"/>
                <c:pt idx="0">
                  <c:v>afgán iraki szír pakisztáni iráni algériai török marokkói kubai palesztin egyéb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9!$C$8:$C$19</c:f>
              <c:strCache/>
            </c:strRef>
          </c:cat>
          <c:val>
            <c:numRef>
              <c:f>9!$D$8:$D$18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913"/>
          <c:w val="0.7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495"/>
          <c:y val="0.00175"/>
          <c:w val="0.93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'10'!$C$8</c:f>
              <c:strCache>
                <c:ptCount val="1"/>
                <c:pt idx="0">
                  <c:v>2016. I-XI.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'10'!$C$9:$C$13</c:f>
              <c:numCache/>
            </c:numRef>
          </c:val>
          <c:shape val="box"/>
        </c:ser>
        <c:ser>
          <c:idx val="1"/>
          <c:order val="1"/>
          <c:tx>
            <c:strRef>
              <c:f>'10'!$D$8</c:f>
              <c:strCache>
                <c:ptCount val="1"/>
                <c:pt idx="0">
                  <c:v>2017. I-XI.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hape val="box"/>
        <c:axId val="51664829"/>
        <c:axId val="62330278"/>
      </c:bar3D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4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9372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75"/>
          <c:y val="0.0255"/>
          <c:w val="0.931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'11'!$C$8</c:f>
              <c:strCache>
                <c:ptCount val="1"/>
                <c:pt idx="0">
                  <c:v>2016. I-XI.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'11'!$C$9:$C$16</c:f>
              <c:numCache/>
            </c:numRef>
          </c:val>
        </c:ser>
        <c:ser>
          <c:idx val="1"/>
          <c:order val="1"/>
          <c:tx>
            <c:strRef>
              <c:f>'11'!$D$8</c:f>
              <c:strCache>
                <c:ptCount val="1"/>
                <c:pt idx="0">
                  <c:v>2017. I-XI.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'11'!$D$9:$D$16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929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</xdr:row>
      <xdr:rowOff>57150</xdr:rowOff>
    </xdr:from>
    <xdr:to>
      <xdr:col>8</xdr:col>
      <xdr:colOff>171450</xdr:colOff>
      <xdr:row>27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62050"/>
          <a:ext cx="6029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47625</xdr:rowOff>
    </xdr:from>
    <xdr:to>
      <xdr:col>5</xdr:col>
      <xdr:colOff>47625</xdr:colOff>
      <xdr:row>42</xdr:row>
      <xdr:rowOff>28575</xdr:rowOff>
    </xdr:to>
    <xdr:graphicFrame>
      <xdr:nvGraphicFramePr>
        <xdr:cNvPr id="1" name="Diagram 1"/>
        <xdr:cNvGraphicFramePr/>
      </xdr:nvGraphicFramePr>
      <xdr:xfrm>
        <a:off x="171450" y="4562475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95250</xdr:rowOff>
    </xdr:from>
    <xdr:to>
      <xdr:col>7</xdr:col>
      <xdr:colOff>504825</xdr:colOff>
      <xdr:row>47</xdr:row>
      <xdr:rowOff>28575</xdr:rowOff>
    </xdr:to>
    <xdr:graphicFrame>
      <xdr:nvGraphicFramePr>
        <xdr:cNvPr id="1" name="Diagram 1"/>
        <xdr:cNvGraphicFramePr/>
      </xdr:nvGraphicFramePr>
      <xdr:xfrm>
        <a:off x="152400" y="5876925"/>
        <a:ext cx="780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142875</xdr:rowOff>
    </xdr:from>
    <xdr:to>
      <xdr:col>6</xdr:col>
      <xdr:colOff>514350</xdr:colOff>
      <xdr:row>42</xdr:row>
      <xdr:rowOff>47625</xdr:rowOff>
    </xdr:to>
    <xdr:graphicFrame>
      <xdr:nvGraphicFramePr>
        <xdr:cNvPr id="1" name="Diagram 1"/>
        <xdr:cNvGraphicFramePr/>
      </xdr:nvGraphicFramePr>
      <xdr:xfrm>
        <a:off x="142875" y="4495800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9525</xdr:rowOff>
    </xdr:from>
    <xdr:to>
      <xdr:col>8</xdr:col>
      <xdr:colOff>0</xdr:colOff>
      <xdr:row>43</xdr:row>
      <xdr:rowOff>0</xdr:rowOff>
    </xdr:to>
    <xdr:graphicFrame>
      <xdr:nvGraphicFramePr>
        <xdr:cNvPr id="1" name="Diagram 1027"/>
        <xdr:cNvGraphicFramePr/>
      </xdr:nvGraphicFramePr>
      <xdr:xfrm>
        <a:off x="219075" y="5076825"/>
        <a:ext cx="7543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Diagram 1"/>
        <xdr:cNvGraphicFramePr/>
      </xdr:nvGraphicFramePr>
      <xdr:xfrm>
        <a:off x="466725" y="802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26720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22</xdr:row>
      <xdr:rowOff>9525</xdr:rowOff>
    </xdr:from>
    <xdr:to>
      <xdr:col>6</xdr:col>
      <xdr:colOff>590550</xdr:colOff>
      <xdr:row>42</xdr:row>
      <xdr:rowOff>114300</xdr:rowOff>
    </xdr:to>
    <xdr:graphicFrame>
      <xdr:nvGraphicFramePr>
        <xdr:cNvPr id="1" name="Diagram 1"/>
        <xdr:cNvGraphicFramePr/>
      </xdr:nvGraphicFramePr>
      <xdr:xfrm>
        <a:off x="981075" y="5191125"/>
        <a:ext cx="5724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0.548</cdr:y>
    </cdr:from>
    <cdr:to>
      <cdr:x>0.48125</cdr:x>
      <cdr:y>0.597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48050" y="237172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0</xdr:rowOff>
    </xdr:from>
    <xdr:to>
      <xdr:col>1</xdr:col>
      <xdr:colOff>1190625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4006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28575</xdr:rowOff>
    </xdr:from>
    <xdr:to>
      <xdr:col>6</xdr:col>
      <xdr:colOff>619125</xdr:colOff>
      <xdr:row>37</xdr:row>
      <xdr:rowOff>161925</xdr:rowOff>
    </xdr:to>
    <xdr:graphicFrame>
      <xdr:nvGraphicFramePr>
        <xdr:cNvPr id="2" name="Diagram 2"/>
        <xdr:cNvGraphicFramePr/>
      </xdr:nvGraphicFramePr>
      <xdr:xfrm>
        <a:off x="66675" y="422910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80" zoomScalePageLayoutView="0" workbookViewId="0" topLeftCell="A1">
      <selection activeCell="I54" sqref="I54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1" spans="2:8" ht="14.25">
      <c r="B1" s="85"/>
      <c r="C1" s="85"/>
      <c r="D1" s="85"/>
      <c r="E1" s="85"/>
      <c r="F1" s="85"/>
      <c r="G1" s="85"/>
      <c r="H1" s="85"/>
    </row>
    <row r="2" spans="2:8" ht="14.25">
      <c r="B2" s="85"/>
      <c r="C2" s="85"/>
      <c r="D2" s="85"/>
      <c r="E2" s="85"/>
      <c r="F2" s="85"/>
      <c r="G2" s="85"/>
      <c r="H2" s="85"/>
    </row>
    <row r="3" spans="1:10" s="4" customFormat="1" ht="33">
      <c r="A3" s="193" t="s">
        <v>66</v>
      </c>
      <c r="B3" s="194"/>
      <c r="C3" s="194"/>
      <c r="D3" s="194"/>
      <c r="E3" s="194"/>
      <c r="F3" s="194"/>
      <c r="G3" s="194"/>
      <c r="H3" s="194"/>
      <c r="I3" s="193"/>
      <c r="J3" s="82"/>
    </row>
    <row r="11" ht="12.75">
      <c r="H11" t="s">
        <v>5</v>
      </c>
    </row>
    <row r="32" spans="1:10" ht="35.25" customHeight="1">
      <c r="A32" s="191" t="s">
        <v>9</v>
      </c>
      <c r="B32" s="191"/>
      <c r="C32" s="191"/>
      <c r="D32" s="191"/>
      <c r="E32" s="191"/>
      <c r="F32" s="191"/>
      <c r="G32" s="191"/>
      <c r="H32" s="191"/>
      <c r="I32" s="191"/>
      <c r="J32" s="80"/>
    </row>
    <row r="33" ht="19.5" customHeight="1"/>
    <row r="34" spans="1:10" ht="39" customHeight="1">
      <c r="A34" s="192" t="s">
        <v>78</v>
      </c>
      <c r="B34" s="192"/>
      <c r="C34" s="192"/>
      <c r="D34" s="192"/>
      <c r="E34" s="192"/>
      <c r="F34" s="192"/>
      <c r="G34" s="192"/>
      <c r="H34" s="192"/>
      <c r="I34" s="192"/>
      <c r="J34" s="81"/>
    </row>
    <row r="38" ht="12.75">
      <c r="I38" t="s">
        <v>5</v>
      </c>
    </row>
    <row r="40" spans="4:7" ht="12.75">
      <c r="D40" t="s">
        <v>6</v>
      </c>
      <c r="G40" t="s">
        <v>5</v>
      </c>
    </row>
    <row r="43" ht="12.75">
      <c r="H43" t="s">
        <v>5</v>
      </c>
    </row>
  </sheetData>
  <sheetProtection/>
  <mergeCells count="3">
    <mergeCell ref="A32:I32"/>
    <mergeCell ref="A34:I34"/>
    <mergeCell ref="A3:I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79"/>
  <sheetViews>
    <sheetView zoomScaleSheetLayoutView="100" zoomScalePageLayoutView="0" workbookViewId="0" topLeftCell="A1">
      <selection activeCell="F63" sqref="F63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1.625" style="0" customWidth="1"/>
    <col min="5" max="5" width="19.25390625" style="0" customWidth="1"/>
    <col min="6" max="6" width="6.00390625" style="0" customWidth="1"/>
  </cols>
  <sheetData>
    <row r="2" ht="13.5" thickBot="1"/>
    <row r="3" spans="2:7" ht="55.5" customHeight="1" thickBot="1">
      <c r="B3" s="224" t="s">
        <v>88</v>
      </c>
      <c r="C3" s="225"/>
      <c r="D3" s="225"/>
      <c r="E3" s="225"/>
      <c r="F3" s="225"/>
      <c r="G3" s="226"/>
    </row>
    <row r="4" spans="3:5" ht="14.25">
      <c r="C4" s="86"/>
      <c r="D4" s="86"/>
      <c r="E4" s="86"/>
    </row>
    <row r="5" spans="3:5" ht="14.25">
      <c r="C5" s="86"/>
      <c r="D5" s="86"/>
      <c r="E5" s="86"/>
    </row>
    <row r="6" spans="3:5" ht="18" customHeight="1" thickBot="1">
      <c r="C6" s="95"/>
      <c r="D6" s="96"/>
      <c r="E6" s="96"/>
    </row>
    <row r="7" spans="3:5" ht="54.75" customHeight="1">
      <c r="C7" s="128" t="s">
        <v>2</v>
      </c>
      <c r="D7" s="94" t="s">
        <v>94</v>
      </c>
      <c r="E7" s="101" t="s">
        <v>32</v>
      </c>
    </row>
    <row r="8" spans="3:5" ht="15">
      <c r="C8" s="9" t="s">
        <v>3</v>
      </c>
      <c r="D8" s="146">
        <v>1349</v>
      </c>
      <c r="E8" s="16">
        <f>D8/D$19</f>
        <v>0.4232820834640728</v>
      </c>
    </row>
    <row r="9" spans="3:5" ht="15">
      <c r="C9" s="9" t="s">
        <v>47</v>
      </c>
      <c r="D9" s="146">
        <v>742</v>
      </c>
      <c r="E9" s="16">
        <f aca="true" t="shared" si="0" ref="E9:E18">D9/D$19</f>
        <v>0.23282083464072795</v>
      </c>
    </row>
    <row r="10" spans="3:5" ht="15">
      <c r="C10" s="9" t="s">
        <v>48</v>
      </c>
      <c r="D10" s="146">
        <v>554</v>
      </c>
      <c r="E10" s="16">
        <f t="shared" si="0"/>
        <v>0.17383118920614998</v>
      </c>
    </row>
    <row r="11" spans="3:5" ht="15">
      <c r="C11" s="9" t="s">
        <v>34</v>
      </c>
      <c r="D11" s="146">
        <v>155</v>
      </c>
      <c r="E11" s="16">
        <f t="shared" si="0"/>
        <v>0.048635080012550985</v>
      </c>
    </row>
    <row r="12" spans="3:5" ht="15">
      <c r="C12" s="9" t="s">
        <v>61</v>
      </c>
      <c r="D12" s="146">
        <v>94</v>
      </c>
      <c r="E12" s="16">
        <f t="shared" si="0"/>
        <v>0.029494822717288986</v>
      </c>
    </row>
    <row r="13" spans="3:5" ht="15">
      <c r="C13" s="9" t="s">
        <v>60</v>
      </c>
      <c r="D13" s="146">
        <v>62</v>
      </c>
      <c r="E13" s="16">
        <f t="shared" si="0"/>
        <v>0.019454032005020397</v>
      </c>
    </row>
    <row r="14" spans="3:5" ht="15">
      <c r="C14" s="9" t="s">
        <v>23</v>
      </c>
      <c r="D14" s="146">
        <v>28</v>
      </c>
      <c r="E14" s="16">
        <f t="shared" si="0"/>
        <v>0.008785691873235017</v>
      </c>
    </row>
    <row r="15" spans="3:5" ht="15">
      <c r="C15" s="9" t="s">
        <v>59</v>
      </c>
      <c r="D15" s="146">
        <v>24</v>
      </c>
      <c r="E15" s="16">
        <f t="shared" si="0"/>
        <v>0.007530593034201443</v>
      </c>
    </row>
    <row r="16" spans="3:5" ht="15">
      <c r="C16" s="9" t="s">
        <v>77</v>
      </c>
      <c r="D16" s="146">
        <v>19</v>
      </c>
      <c r="E16" s="16">
        <f t="shared" si="0"/>
        <v>0.005961719485409476</v>
      </c>
    </row>
    <row r="17" spans="3:5" ht="15">
      <c r="C17" s="9" t="s">
        <v>69</v>
      </c>
      <c r="D17" s="146">
        <v>16</v>
      </c>
      <c r="E17" s="16">
        <f t="shared" si="0"/>
        <v>0.005020395356134295</v>
      </c>
    </row>
    <row r="18" spans="3:5" ht="15">
      <c r="C18" s="9" t="s">
        <v>4</v>
      </c>
      <c r="D18" s="158">
        <v>144</v>
      </c>
      <c r="E18" s="16">
        <f t="shared" si="0"/>
        <v>0.04518355820520866</v>
      </c>
    </row>
    <row r="19" spans="3:5" ht="15" thickBot="1">
      <c r="C19" s="10" t="s">
        <v>22</v>
      </c>
      <c r="D19" s="129">
        <f>SUM(D8:D18)</f>
        <v>3187</v>
      </c>
      <c r="E19" s="37">
        <f>D19/D$19</f>
        <v>1</v>
      </c>
    </row>
    <row r="20" spans="3:5" ht="15">
      <c r="C20" s="8"/>
      <c r="D20" s="97"/>
      <c r="E20" s="8"/>
    </row>
    <row r="21" spans="3:5" ht="15">
      <c r="C21" s="8"/>
      <c r="D21" s="98"/>
      <c r="E21" s="8"/>
    </row>
    <row r="22" spans="3:5" ht="15">
      <c r="C22" s="8"/>
      <c r="D22" s="8"/>
      <c r="E22" s="8"/>
    </row>
    <row r="23" spans="3:5" ht="15">
      <c r="C23" s="8"/>
      <c r="D23" s="8"/>
      <c r="E23" s="8"/>
    </row>
    <row r="24" spans="3:5" ht="15">
      <c r="C24" s="8"/>
      <c r="D24" s="8"/>
      <c r="E24" s="8"/>
    </row>
    <row r="25" spans="3:5" ht="15"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  <row r="34" spans="3:5" ht="15">
      <c r="C34" s="8"/>
      <c r="D34" s="8"/>
      <c r="E34" s="8"/>
    </row>
    <row r="35" spans="3:5" ht="15">
      <c r="C35" s="8"/>
      <c r="D35" s="8"/>
      <c r="E35" s="8"/>
    </row>
    <row r="36" spans="3:5" ht="15">
      <c r="C36" s="8"/>
      <c r="D36" s="8"/>
      <c r="E36" s="8"/>
    </row>
    <row r="37" spans="3:5" ht="15">
      <c r="C37" s="8"/>
      <c r="D37" s="8"/>
      <c r="E37" s="8"/>
    </row>
    <row r="38" spans="3:5" ht="15">
      <c r="C38" s="8"/>
      <c r="D38" s="8"/>
      <c r="E38" s="8"/>
    </row>
    <row r="39" spans="3:5" ht="15">
      <c r="C39" s="8"/>
      <c r="D39" s="8"/>
      <c r="E39" s="8"/>
    </row>
    <row r="40" spans="3:5" ht="15">
      <c r="C40" s="8"/>
      <c r="D40" s="8"/>
      <c r="E40" s="8"/>
    </row>
    <row r="41" spans="3:5" ht="15">
      <c r="C41" s="8"/>
      <c r="D41" s="8"/>
      <c r="E41" s="8"/>
    </row>
    <row r="42" spans="3:5" ht="15">
      <c r="C42" s="8"/>
      <c r="D42" s="8"/>
      <c r="E42" s="8"/>
    </row>
    <row r="43" spans="3:5" ht="15">
      <c r="C43" s="8"/>
      <c r="D43" s="8"/>
      <c r="E43" s="8"/>
    </row>
    <row r="44" spans="3:5" ht="15">
      <c r="C44" s="8"/>
      <c r="D44" s="8"/>
      <c r="E44" s="8"/>
    </row>
    <row r="45" spans="3:5" ht="15">
      <c r="C45" s="8"/>
      <c r="D45" s="8"/>
      <c r="E45" s="8"/>
    </row>
    <row r="46" spans="3:5" ht="15">
      <c r="C46" s="8"/>
      <c r="D46" s="8"/>
      <c r="E46" s="8"/>
    </row>
    <row r="47" spans="3:5" ht="15">
      <c r="C47" s="8"/>
      <c r="D47" s="8"/>
      <c r="E47" s="8"/>
    </row>
    <row r="48" spans="3:5" ht="15">
      <c r="C48" s="8"/>
      <c r="D48" s="8"/>
      <c r="E48" s="8"/>
    </row>
    <row r="49" spans="3:5" ht="15">
      <c r="C49" s="8"/>
      <c r="D49" s="8"/>
      <c r="E49" s="8"/>
    </row>
    <row r="50" ht="15.75" customHeight="1"/>
    <row r="51" ht="12.75" customHeight="1"/>
    <row r="52" ht="18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3:5" ht="15">
      <c r="C61" s="8"/>
      <c r="D61" s="8"/>
      <c r="E61" s="8"/>
    </row>
    <row r="62" spans="3:5" ht="15">
      <c r="C62" s="8"/>
      <c r="D62" s="8"/>
      <c r="E62" s="8"/>
    </row>
    <row r="63" spans="3:5" ht="15">
      <c r="C63" s="8"/>
      <c r="D63" s="8"/>
      <c r="E63" s="8"/>
    </row>
    <row r="64" spans="3:5" ht="15">
      <c r="C64" s="8"/>
      <c r="D64" s="8"/>
      <c r="E64" s="8"/>
    </row>
    <row r="76" spans="3:5" ht="15">
      <c r="C76" s="8"/>
      <c r="D76" s="8"/>
      <c r="E76" s="8"/>
    </row>
    <row r="77" spans="3:5" ht="15">
      <c r="C77" s="8"/>
      <c r="D77" s="8"/>
      <c r="E77" s="8"/>
    </row>
    <row r="78" spans="3:5" ht="15">
      <c r="C78" s="8"/>
      <c r="D78" s="8"/>
      <c r="E78" s="8"/>
    </row>
    <row r="79" spans="3:5" ht="15">
      <c r="C79" s="8"/>
      <c r="D79" s="8"/>
      <c r="E79" s="8"/>
    </row>
  </sheetData>
  <sheetProtection/>
  <mergeCells count="1">
    <mergeCell ref="B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2"/>
  <sheetViews>
    <sheetView zoomScaleSheetLayoutView="80" zoomScalePageLayoutView="0" workbookViewId="0" topLeftCell="A1">
      <selection activeCell="G60" sqref="G60"/>
    </sheetView>
  </sheetViews>
  <sheetFormatPr defaultColWidth="9.00390625" defaultRowHeight="12.75"/>
  <cols>
    <col min="1" max="1" width="9.375" style="26" customWidth="1"/>
    <col min="2" max="2" width="30.75390625" style="26" customWidth="1"/>
    <col min="3" max="3" width="12.875" style="26" customWidth="1"/>
    <col min="4" max="4" width="12.375" style="26" customWidth="1"/>
    <col min="5" max="5" width="10.25390625" style="26" customWidth="1"/>
    <col min="6" max="6" width="16.375" style="26" customWidth="1"/>
    <col min="7" max="7" width="9.25390625" style="26" customWidth="1"/>
    <col min="8" max="8" width="8.00390625" style="26" customWidth="1"/>
    <col min="9" max="9" width="20.875" style="26" bestFit="1" customWidth="1"/>
    <col min="10" max="11" width="14.125" style="26" bestFit="1" customWidth="1"/>
    <col min="12" max="16384" width="9.125" style="26" customWidth="1"/>
  </cols>
  <sheetData>
    <row r="3" spans="1:8" s="71" customFormat="1" ht="33" customHeight="1">
      <c r="A3" s="70"/>
      <c r="B3" s="231" t="s">
        <v>89</v>
      </c>
      <c r="C3" s="232"/>
      <c r="D3" s="232"/>
      <c r="E3" s="232"/>
      <c r="F3" s="233"/>
      <c r="G3" s="3"/>
      <c r="H3" s="35"/>
    </row>
    <row r="4" spans="1:8" s="71" customFormat="1" ht="14.25" customHeight="1">
      <c r="A4" s="70"/>
      <c r="B4" s="66"/>
      <c r="C4" s="84"/>
      <c r="D4" s="84"/>
      <c r="E4" s="84"/>
      <c r="F4" s="84"/>
      <c r="G4" s="88"/>
      <c r="H4" s="36"/>
    </row>
    <row r="5" spans="2:6" ht="15.75">
      <c r="B5" s="34"/>
      <c r="C5" s="34"/>
      <c r="D5" s="34"/>
      <c r="E5" s="34"/>
      <c r="F5" s="34"/>
    </row>
    <row r="6" spans="2:7" ht="16.5" thickBot="1">
      <c r="B6" s="64"/>
      <c r="C6" s="64"/>
      <c r="D6" s="64"/>
      <c r="E6" s="64"/>
      <c r="F6" s="64"/>
      <c r="G6" s="72"/>
    </row>
    <row r="7" spans="2:6" ht="37.5" customHeight="1" thickBot="1">
      <c r="B7" s="227" t="s">
        <v>55</v>
      </c>
      <c r="C7" s="228"/>
      <c r="D7" s="229"/>
      <c r="E7" s="229"/>
      <c r="F7" s="230"/>
    </row>
    <row r="8" spans="2:6" ht="39" customHeight="1" thickBot="1">
      <c r="B8" s="164"/>
      <c r="C8" s="103" t="s">
        <v>80</v>
      </c>
      <c r="D8" s="103" t="s">
        <v>94</v>
      </c>
      <c r="E8" s="165" t="s">
        <v>25</v>
      </c>
      <c r="F8" s="166" t="s">
        <v>26</v>
      </c>
    </row>
    <row r="9" spans="2:6" ht="15.75">
      <c r="B9" s="73" t="s">
        <v>50</v>
      </c>
      <c r="C9" s="159">
        <v>139</v>
      </c>
      <c r="D9" s="159">
        <v>95</v>
      </c>
      <c r="E9" s="162">
        <f>D9-C9</f>
        <v>-44</v>
      </c>
      <c r="F9" s="163">
        <f>(D9-C9)/ABS(C9)</f>
        <v>-0.31654676258992803</v>
      </c>
    </row>
    <row r="10" spans="2:6" ht="15.75">
      <c r="B10" s="74" t="s">
        <v>51</v>
      </c>
      <c r="C10" s="160">
        <v>259</v>
      </c>
      <c r="D10" s="160">
        <v>980</v>
      </c>
      <c r="E10" s="41">
        <f>D10-C10</f>
        <v>721</v>
      </c>
      <c r="F10" s="17">
        <f>(D10-C10)/ABS(C10)</f>
        <v>2.7837837837837838</v>
      </c>
    </row>
    <row r="11" spans="2:6" ht="29.25" customHeight="1">
      <c r="B11" s="75" t="s">
        <v>57</v>
      </c>
      <c r="C11" s="160">
        <v>7</v>
      </c>
      <c r="D11" s="160">
        <v>73</v>
      </c>
      <c r="E11" s="41">
        <f>D11-C11</f>
        <v>66</v>
      </c>
      <c r="F11" s="17">
        <f>(D11-C11)/ABS(C11)</f>
        <v>9.428571428571429</v>
      </c>
    </row>
    <row r="12" spans="2:6" ht="21.75" customHeight="1">
      <c r="B12" s="76" t="s">
        <v>53</v>
      </c>
      <c r="C12" s="160">
        <v>3735</v>
      </c>
      <c r="D12" s="160">
        <v>2761</v>
      </c>
      <c r="E12" s="41">
        <f>D12-C12</f>
        <v>-974</v>
      </c>
      <c r="F12" s="17">
        <f>(D12-C12)/ABS(C12)</f>
        <v>-0.2607764390896921</v>
      </c>
    </row>
    <row r="13" spans="2:11" ht="19.5" customHeight="1" thickBot="1">
      <c r="B13" s="120" t="s">
        <v>52</v>
      </c>
      <c r="C13" s="161">
        <v>48229</v>
      </c>
      <c r="D13" s="161">
        <v>2026</v>
      </c>
      <c r="E13" s="121">
        <f>D13-C13</f>
        <v>-46203</v>
      </c>
      <c r="F13" s="122">
        <f>(D13-C13)/ABS(C13)</f>
        <v>-0.9579920794542702</v>
      </c>
      <c r="K13" s="77"/>
    </row>
    <row r="14" spans="2:6" ht="15.75">
      <c r="B14" s="65"/>
      <c r="C14" s="78"/>
      <c r="D14" s="34"/>
      <c r="E14" s="34"/>
      <c r="F14" s="34"/>
    </row>
    <row r="15" spans="2:6" ht="15.75">
      <c r="B15" s="34"/>
      <c r="C15" s="34"/>
      <c r="D15" s="34"/>
      <c r="E15" s="34"/>
      <c r="F15" s="34"/>
    </row>
    <row r="16" spans="2:6" ht="15.75">
      <c r="B16" s="34"/>
      <c r="C16" s="34"/>
      <c r="D16" s="34"/>
      <c r="E16" s="34"/>
      <c r="F16" s="34"/>
    </row>
    <row r="17" spans="2:6" ht="15.75">
      <c r="B17" s="34"/>
      <c r="C17" s="34"/>
      <c r="D17" s="34"/>
      <c r="E17" s="34"/>
      <c r="F17" s="34"/>
    </row>
    <row r="18" spans="2:6" ht="15.75">
      <c r="B18" s="34"/>
      <c r="C18" s="34"/>
      <c r="D18" s="34"/>
      <c r="E18" s="34"/>
      <c r="F18" s="34"/>
    </row>
    <row r="19" spans="2:6" ht="15.75">
      <c r="B19" s="34"/>
      <c r="C19" s="34"/>
      <c r="D19" s="34"/>
      <c r="E19" s="34"/>
      <c r="F19" s="34"/>
    </row>
    <row r="20" spans="2:6" ht="15.75">
      <c r="B20" s="34"/>
      <c r="C20" s="34"/>
      <c r="D20" s="34"/>
      <c r="E20" s="34"/>
      <c r="F20" s="34"/>
    </row>
    <row r="21" spans="2:6" ht="15.75">
      <c r="B21" s="34"/>
      <c r="C21" s="34"/>
      <c r="D21" s="34"/>
      <c r="E21" s="34"/>
      <c r="F21" s="34"/>
    </row>
    <row r="22" spans="2:6" ht="15.75">
      <c r="B22" s="34"/>
      <c r="C22" s="34"/>
      <c r="D22" s="34"/>
      <c r="E22" s="34"/>
      <c r="F22" s="34"/>
    </row>
    <row r="23" spans="2:6" ht="15.75">
      <c r="B23" s="65"/>
      <c r="C23" s="63"/>
      <c r="D23" s="34"/>
      <c r="E23" s="34"/>
      <c r="F23" s="34"/>
    </row>
    <row r="24" spans="2:6" ht="15.75">
      <c r="B24" s="34"/>
      <c r="C24" s="34"/>
      <c r="D24" s="34"/>
      <c r="E24" s="34"/>
      <c r="F24" s="34"/>
    </row>
    <row r="25" spans="2:6" ht="15.75">
      <c r="B25" s="34"/>
      <c r="C25" s="34"/>
      <c r="D25" s="34"/>
      <c r="E25" s="34"/>
      <c r="F25" s="34"/>
    </row>
    <row r="26" spans="2:6" ht="15.75">
      <c r="B26" s="34"/>
      <c r="C26" s="34"/>
      <c r="D26" s="34"/>
      <c r="E26" s="34"/>
      <c r="F26" s="34"/>
    </row>
    <row r="27" spans="2:6" ht="15.75">
      <c r="B27" s="34"/>
      <c r="C27" s="34"/>
      <c r="D27" s="34"/>
      <c r="E27" s="34"/>
      <c r="F27" s="34"/>
    </row>
    <row r="28" spans="2:6" ht="15.75">
      <c r="B28" s="34"/>
      <c r="C28" s="34"/>
      <c r="D28" s="34"/>
      <c r="E28" s="34"/>
      <c r="F28" s="34"/>
    </row>
    <row r="29" spans="2:6" ht="15.75">
      <c r="B29" s="34"/>
      <c r="C29" s="34"/>
      <c r="D29" s="34"/>
      <c r="E29" s="34"/>
      <c r="F29" s="34"/>
    </row>
    <row r="30" spans="2:6" ht="15.75">
      <c r="B30" s="34"/>
      <c r="C30" s="34"/>
      <c r="D30" s="34"/>
      <c r="E30" s="34"/>
      <c r="F30" s="34"/>
    </row>
    <row r="31" spans="2:6" ht="15.75">
      <c r="B31" s="34"/>
      <c r="C31" s="34"/>
      <c r="D31" s="34"/>
      <c r="E31" s="34"/>
      <c r="F31" s="34"/>
    </row>
    <row r="32" spans="2:6" ht="15.75">
      <c r="B32" s="34"/>
      <c r="C32" s="34"/>
      <c r="D32" s="34"/>
      <c r="E32" s="34"/>
      <c r="F32" s="34"/>
    </row>
    <row r="33" spans="2:6" ht="15.75">
      <c r="B33" s="34"/>
      <c r="C33" s="34"/>
      <c r="D33" s="34"/>
      <c r="E33" s="34"/>
      <c r="F33" s="34"/>
    </row>
    <row r="34" spans="2:6" ht="15.75">
      <c r="B34" s="34"/>
      <c r="C34" s="34"/>
      <c r="D34" s="34"/>
      <c r="E34" s="34"/>
      <c r="F34" s="34"/>
    </row>
    <row r="35" spans="2:6" ht="15.75">
      <c r="B35" s="34"/>
      <c r="C35" s="34"/>
      <c r="D35" s="34"/>
      <c r="E35" s="34"/>
      <c r="F35" s="34"/>
    </row>
    <row r="36" spans="2:6" ht="15.75">
      <c r="B36" s="34"/>
      <c r="C36" s="34"/>
      <c r="D36" s="34"/>
      <c r="E36" s="34"/>
      <c r="F36" s="34"/>
    </row>
    <row r="37" spans="2:6" ht="15.75">
      <c r="B37" s="34"/>
      <c r="C37" s="34"/>
      <c r="D37" s="34"/>
      <c r="E37" s="34"/>
      <c r="F37" s="34"/>
    </row>
    <row r="38" spans="2:6" ht="15.75">
      <c r="B38" s="34"/>
      <c r="C38" s="34"/>
      <c r="D38" s="34"/>
      <c r="E38" s="34"/>
      <c r="F38" s="34"/>
    </row>
    <row r="39" spans="2:6" ht="15.75">
      <c r="B39" s="34"/>
      <c r="C39" s="34"/>
      <c r="D39" s="34"/>
      <c r="E39" s="34"/>
      <c r="F39" s="34"/>
    </row>
    <row r="40" spans="2:6" ht="15.75">
      <c r="B40" s="34"/>
      <c r="C40" s="34"/>
      <c r="D40" s="34"/>
      <c r="E40" s="34"/>
      <c r="F40" s="34"/>
    </row>
    <row r="41" spans="2:6" ht="15.75">
      <c r="B41" s="34"/>
      <c r="C41" s="34"/>
      <c r="D41" s="34"/>
      <c r="E41" s="34"/>
      <c r="F41" s="34"/>
    </row>
    <row r="42" spans="2:6" ht="15.75">
      <c r="B42" s="34"/>
      <c r="C42" s="34"/>
      <c r="D42" s="34"/>
      <c r="E42" s="34"/>
      <c r="F42" s="34"/>
    </row>
  </sheetData>
  <sheetProtection/>
  <mergeCells count="2">
    <mergeCell ref="B7:F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0"/>
  <sheetViews>
    <sheetView zoomScaleSheetLayoutView="110" zoomScalePageLayoutView="0" workbookViewId="0" topLeftCell="A1">
      <selection activeCell="F64" sqref="F64"/>
    </sheetView>
  </sheetViews>
  <sheetFormatPr defaultColWidth="9.00390625" defaultRowHeight="12.75"/>
  <cols>
    <col min="1" max="1" width="14.125" style="68" customWidth="1"/>
    <col min="2" max="2" width="19.00390625" style="68" customWidth="1"/>
    <col min="3" max="3" width="20.625" style="68" customWidth="1"/>
    <col min="4" max="4" width="20.00390625" style="68" customWidth="1"/>
    <col min="5" max="5" width="13.875" style="68" customWidth="1"/>
    <col min="6" max="6" width="4.125" style="68" customWidth="1"/>
    <col min="7" max="16384" width="9.125" style="68" customWidth="1"/>
  </cols>
  <sheetData>
    <row r="3" spans="1:6" s="5" customFormat="1" ht="49.5" customHeight="1">
      <c r="A3" s="218" t="s">
        <v>90</v>
      </c>
      <c r="B3" s="236"/>
      <c r="C3" s="236"/>
      <c r="D3" s="236"/>
      <c r="E3" s="237"/>
      <c r="F3" s="36"/>
    </row>
    <row r="4" spans="2:6" s="5" customFormat="1" ht="15">
      <c r="B4" s="66"/>
      <c r="C4" s="66"/>
      <c r="D4" s="66"/>
      <c r="E4" s="66"/>
      <c r="F4" s="36"/>
    </row>
    <row r="5" spans="1:6" ht="12.75" customHeight="1">
      <c r="A5" s="67"/>
      <c r="B5" s="67"/>
      <c r="C5" s="67"/>
      <c r="D5" s="67"/>
      <c r="E5" s="67"/>
      <c r="F5" s="67"/>
    </row>
    <row r="6" spans="1:6" ht="12.75" customHeight="1" thickBot="1">
      <c r="A6" s="67"/>
      <c r="B6" s="67"/>
      <c r="C6" s="67"/>
      <c r="D6" s="67"/>
      <c r="E6" s="67"/>
      <c r="F6" s="67"/>
    </row>
    <row r="7" spans="1:6" ht="30" customHeight="1" thickBot="1">
      <c r="A7" s="67"/>
      <c r="B7" s="234" t="s">
        <v>46</v>
      </c>
      <c r="C7" s="235"/>
      <c r="D7" s="235"/>
      <c r="F7" s="67"/>
    </row>
    <row r="8" spans="1:6" ht="27" customHeight="1">
      <c r="A8" s="67"/>
      <c r="B8" s="244" t="s">
        <v>2</v>
      </c>
      <c r="C8" s="245" t="s">
        <v>80</v>
      </c>
      <c r="D8" s="246" t="s">
        <v>94</v>
      </c>
      <c r="F8" s="67"/>
    </row>
    <row r="9" spans="1:4" ht="15.75">
      <c r="A9" s="67"/>
      <c r="B9" s="243" t="s">
        <v>3</v>
      </c>
      <c r="C9" s="180">
        <v>665</v>
      </c>
      <c r="D9" s="181">
        <v>113</v>
      </c>
    </row>
    <row r="10" spans="1:4" ht="19.5" customHeight="1">
      <c r="A10" s="67"/>
      <c r="B10" s="134" t="s">
        <v>34</v>
      </c>
      <c r="C10" s="182">
        <v>412</v>
      </c>
      <c r="D10" s="183">
        <v>68</v>
      </c>
    </row>
    <row r="11" spans="1:4" ht="15.75">
      <c r="A11" s="67"/>
      <c r="B11" s="134" t="s">
        <v>47</v>
      </c>
      <c r="C11" s="182">
        <v>104</v>
      </c>
      <c r="D11" s="183">
        <v>65</v>
      </c>
    </row>
    <row r="12" spans="2:4" ht="17.25" customHeight="1">
      <c r="B12" s="134" t="s">
        <v>60</v>
      </c>
      <c r="C12" s="182">
        <v>175</v>
      </c>
      <c r="D12" s="183">
        <v>41</v>
      </c>
    </row>
    <row r="13" spans="2:4" ht="17.25" customHeight="1">
      <c r="B13" s="134" t="s">
        <v>48</v>
      </c>
      <c r="C13" s="182">
        <v>144</v>
      </c>
      <c r="D13" s="183">
        <v>25</v>
      </c>
    </row>
    <row r="14" spans="2:4" ht="17.25" customHeight="1">
      <c r="B14" s="135" t="s">
        <v>59</v>
      </c>
      <c r="C14" s="184">
        <v>245</v>
      </c>
      <c r="D14" s="183">
        <v>12</v>
      </c>
    </row>
    <row r="15" spans="2:4" ht="17.25" customHeight="1">
      <c r="B15" s="238" t="s">
        <v>4</v>
      </c>
      <c r="C15" s="239">
        <v>725</v>
      </c>
      <c r="D15" s="185">
        <v>66</v>
      </c>
    </row>
    <row r="16" spans="2:4" ht="16.5" thickBot="1">
      <c r="B16" s="241" t="s">
        <v>22</v>
      </c>
      <c r="C16" s="242">
        <v>2470</v>
      </c>
      <c r="D16" s="240">
        <f>SUM(D9:D15)</f>
        <v>390</v>
      </c>
    </row>
    <row r="17" spans="2:4" ht="15.75">
      <c r="B17" s="116"/>
      <c r="C17" s="117"/>
      <c r="D17" s="118"/>
    </row>
    <row r="18" spans="2:4" ht="15.75">
      <c r="B18" s="116"/>
      <c r="C18" s="117"/>
      <c r="D18" s="118"/>
    </row>
    <row r="19" spans="2:4" ht="12.75" customHeight="1">
      <c r="B19" s="69"/>
      <c r="C19" s="69"/>
      <c r="D19" s="69"/>
    </row>
    <row r="20" spans="2:4" ht="12.75" customHeight="1">
      <c r="B20" s="69"/>
      <c r="C20" s="69"/>
      <c r="D20" s="6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B7:D7"/>
    <mergeCell ref="A3:E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SheetLayoutView="120" zoomScalePageLayoutView="0" workbookViewId="0" topLeftCell="A1">
      <selection activeCell="D39" sqref="D39"/>
    </sheetView>
  </sheetViews>
  <sheetFormatPr defaultColWidth="9.00390625" defaultRowHeight="12.75"/>
  <cols>
    <col min="1" max="1" width="8.125" style="26" customWidth="1"/>
    <col min="2" max="2" width="38.625" style="26" customWidth="1"/>
    <col min="3" max="3" width="49.75390625" style="26" customWidth="1"/>
    <col min="4" max="4" width="8.00390625" style="26" customWidth="1"/>
    <col min="5" max="16384" width="9.125" style="26" customWidth="1"/>
  </cols>
  <sheetData>
    <row r="1" spans="1:3" ht="15">
      <c r="A1" s="25"/>
      <c r="B1" s="25"/>
      <c r="C1" s="25"/>
    </row>
    <row r="2" spans="1:3" ht="14.25">
      <c r="A2" s="52"/>
      <c r="B2" s="195" t="s">
        <v>58</v>
      </c>
      <c r="C2" s="196"/>
    </row>
    <row r="3" spans="1:3" ht="14.25">
      <c r="A3" s="52"/>
      <c r="B3" s="197" t="s">
        <v>91</v>
      </c>
      <c r="C3" s="198"/>
    </row>
    <row r="4" spans="1:4" ht="15">
      <c r="A4" s="52"/>
      <c r="B4" s="52"/>
      <c r="C4" s="52"/>
      <c r="D4" s="25"/>
    </row>
    <row r="5" spans="1:4" ht="13.5" customHeight="1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3" ht="15.75" thickBot="1">
      <c r="A7" s="25"/>
      <c r="B7" s="25"/>
      <c r="C7" s="25"/>
    </row>
    <row r="8" spans="1:3" ht="36" customHeight="1">
      <c r="A8" s="25"/>
      <c r="B8" s="189" t="s">
        <v>13</v>
      </c>
      <c r="C8" s="188" t="s">
        <v>96</v>
      </c>
    </row>
    <row r="9" spans="1:3" ht="15.75" customHeight="1">
      <c r="A9" s="25"/>
      <c r="B9" s="150" t="s">
        <v>54</v>
      </c>
      <c r="C9" s="170">
        <v>4700</v>
      </c>
    </row>
    <row r="10" spans="1:3" ht="15.75" customHeight="1">
      <c r="A10" s="25"/>
      <c r="B10" s="151" t="s">
        <v>56</v>
      </c>
      <c r="C10" s="171">
        <v>2295</v>
      </c>
    </row>
    <row r="11" spans="1:3" ht="15.75" customHeight="1">
      <c r="A11" s="25"/>
      <c r="B11" s="151" t="s">
        <v>8</v>
      </c>
      <c r="C11" s="171">
        <v>63221</v>
      </c>
    </row>
    <row r="12" spans="1:3" ht="15.75" customHeight="1">
      <c r="A12" s="25"/>
      <c r="B12" s="151" t="s">
        <v>43</v>
      </c>
      <c r="C12" s="171">
        <v>81</v>
      </c>
    </row>
    <row r="13" spans="1:3" ht="15" customHeight="1">
      <c r="A13" s="25"/>
      <c r="B13" s="151" t="s">
        <v>10</v>
      </c>
      <c r="C13" s="171">
        <v>114847</v>
      </c>
    </row>
    <row r="14" spans="1:3" ht="15" customHeight="1">
      <c r="A14" s="25"/>
      <c r="B14" s="151" t="s">
        <v>11</v>
      </c>
      <c r="C14" s="171">
        <v>17865</v>
      </c>
    </row>
    <row r="15" spans="1:3" ht="30" customHeight="1">
      <c r="A15" s="25"/>
      <c r="B15" s="152" t="s">
        <v>19</v>
      </c>
      <c r="C15" s="171">
        <v>5521</v>
      </c>
    </row>
    <row r="16" spans="1:4" ht="30">
      <c r="A16" s="25"/>
      <c r="B16" s="152" t="s">
        <v>18</v>
      </c>
      <c r="C16" s="172">
        <v>735</v>
      </c>
      <c r="D16" s="26" t="s">
        <v>5</v>
      </c>
    </row>
    <row r="17" spans="1:3" ht="15" customHeight="1">
      <c r="A17" s="25"/>
      <c r="B17" s="151" t="s">
        <v>14</v>
      </c>
      <c r="C17" s="172">
        <v>690</v>
      </c>
    </row>
    <row r="18" spans="1:3" ht="17.25" customHeight="1">
      <c r="A18" s="25"/>
      <c r="B18" s="151" t="s">
        <v>15</v>
      </c>
      <c r="C18" s="171">
        <v>28823</v>
      </c>
    </row>
    <row r="19" spans="1:3" ht="15.75" customHeight="1">
      <c r="A19" s="25"/>
      <c r="B19" s="151" t="s">
        <v>16</v>
      </c>
      <c r="C19" s="172">
        <v>17</v>
      </c>
    </row>
    <row r="20" spans="1:3" ht="30">
      <c r="A20" s="25"/>
      <c r="B20" s="153" t="s">
        <v>62</v>
      </c>
      <c r="C20" s="154">
        <v>1833</v>
      </c>
    </row>
    <row r="21" spans="1:3" ht="30">
      <c r="A21" s="25"/>
      <c r="B21" s="153" t="s">
        <v>63</v>
      </c>
      <c r="C21" s="154">
        <v>1542</v>
      </c>
    </row>
    <row r="22" spans="1:3" ht="16.5" customHeight="1">
      <c r="A22" s="25"/>
      <c r="B22" s="151" t="s">
        <v>64</v>
      </c>
      <c r="C22" s="172">
        <v>49</v>
      </c>
    </row>
    <row r="23" spans="1:6" ht="18.75" customHeight="1" thickBot="1">
      <c r="A23" s="25"/>
      <c r="B23" s="186" t="s">
        <v>0</v>
      </c>
      <c r="C23" s="187">
        <f>SUM(C9:C22)</f>
        <v>242219</v>
      </c>
      <c r="F23" s="26" t="s">
        <v>5</v>
      </c>
    </row>
    <row r="24" spans="1:3" ht="15">
      <c r="A24" s="25"/>
      <c r="B24" s="89"/>
      <c r="C24" s="25"/>
    </row>
    <row r="25" spans="1:6" ht="13.5" customHeight="1">
      <c r="A25" s="25"/>
      <c r="B25" s="156" t="s">
        <v>76</v>
      </c>
      <c r="C25" s="71"/>
      <c r="D25" s="71"/>
      <c r="E25" s="71"/>
      <c r="F25" s="71"/>
    </row>
    <row r="26" spans="1:3" ht="13.5" customHeight="1">
      <c r="A26" s="25"/>
      <c r="B26" s="156" t="s">
        <v>75</v>
      </c>
      <c r="C26" s="155"/>
    </row>
    <row r="27" spans="1:3" ht="15">
      <c r="A27" s="25"/>
      <c r="C27" s="25"/>
    </row>
    <row r="28" spans="1:3" ht="15">
      <c r="A28" s="25"/>
      <c r="B28" s="25"/>
      <c r="C28" s="25"/>
    </row>
    <row r="29" spans="1:3" ht="15">
      <c r="A29" s="25"/>
      <c r="B29" s="25"/>
      <c r="C29" s="25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SheetLayoutView="120" zoomScalePageLayoutView="0" workbookViewId="0" topLeftCell="A1">
      <selection activeCell="H66" sqref="H66"/>
    </sheetView>
  </sheetViews>
  <sheetFormatPr defaultColWidth="9.00390625" defaultRowHeight="12.75"/>
  <cols>
    <col min="1" max="1" width="8.375" style="26" customWidth="1"/>
    <col min="2" max="2" width="29.875" style="26" customWidth="1"/>
    <col min="3" max="3" width="14.625" style="26" customWidth="1"/>
    <col min="4" max="4" width="12.00390625" style="26" customWidth="1"/>
    <col min="5" max="5" width="11.75390625" style="26" customWidth="1"/>
    <col min="6" max="6" width="11.00390625" style="26" customWidth="1"/>
    <col min="7" max="7" width="10.125" style="26" customWidth="1"/>
    <col min="8" max="8" width="8.375" style="26" customWidth="1"/>
    <col min="9" max="16384" width="9.125" style="26" customWidth="1"/>
  </cols>
  <sheetData>
    <row r="4" spans="2:8" ht="27.75" customHeight="1">
      <c r="B4" s="206" t="s">
        <v>24</v>
      </c>
      <c r="C4" s="207"/>
      <c r="D4" s="207"/>
      <c r="E4" s="207"/>
      <c r="F4" s="207"/>
      <c r="G4" s="208"/>
      <c r="H4" s="58"/>
    </row>
    <row r="5" spans="2:8" ht="20.25" customHeight="1">
      <c r="B5" s="209" t="s">
        <v>81</v>
      </c>
      <c r="C5" s="210"/>
      <c r="D5" s="210"/>
      <c r="E5" s="210"/>
      <c r="F5" s="210"/>
      <c r="G5" s="211"/>
      <c r="H5" s="57"/>
    </row>
    <row r="6" spans="2:7" ht="15">
      <c r="B6" s="25"/>
      <c r="C6" s="25"/>
      <c r="D6" s="25"/>
      <c r="E6" s="25"/>
      <c r="F6" s="25"/>
      <c r="G6" s="25"/>
    </row>
    <row r="7" spans="2:7" ht="15">
      <c r="B7" s="25"/>
      <c r="C7" s="25"/>
      <c r="D7" s="25"/>
      <c r="E7" s="25"/>
      <c r="F7" s="25"/>
      <c r="G7" s="25"/>
    </row>
    <row r="8" spans="2:7" ht="15.75" thickBot="1">
      <c r="B8" s="25"/>
      <c r="C8" s="25"/>
      <c r="D8" s="25"/>
      <c r="E8" s="25"/>
      <c r="F8" s="25"/>
      <c r="G8" s="25"/>
    </row>
    <row r="9" spans="2:7" ht="33" customHeight="1" thickBot="1">
      <c r="B9" s="204" t="s">
        <v>49</v>
      </c>
      <c r="C9" s="199" t="s">
        <v>17</v>
      </c>
      <c r="D9" s="200"/>
      <c r="E9" s="200"/>
      <c r="F9" s="201"/>
      <c r="G9" s="25"/>
    </row>
    <row r="10" spans="2:7" ht="45" customHeight="1" thickBot="1">
      <c r="B10" s="205"/>
      <c r="C10" s="42" t="s">
        <v>79</v>
      </c>
      <c r="D10" s="42" t="s">
        <v>92</v>
      </c>
      <c r="E10" s="123" t="s">
        <v>38</v>
      </c>
      <c r="F10" s="28" t="s">
        <v>26</v>
      </c>
      <c r="G10" s="25"/>
    </row>
    <row r="11" spans="2:7" ht="21" customHeight="1">
      <c r="B11" s="29" t="s">
        <v>10</v>
      </c>
      <c r="C11" s="173">
        <v>13098</v>
      </c>
      <c r="D11" s="173">
        <v>13588</v>
      </c>
      <c r="E11" s="32">
        <f>D11-C11</f>
        <v>490</v>
      </c>
      <c r="F11" s="112">
        <f>(D11-C11)/ABS(C11)</f>
        <v>0.03741029164757978</v>
      </c>
      <c r="G11" s="25"/>
    </row>
    <row r="12" spans="2:7" ht="19.5" customHeight="1">
      <c r="B12" s="30" t="s">
        <v>11</v>
      </c>
      <c r="C12" s="158">
        <v>1314</v>
      </c>
      <c r="D12" s="158">
        <v>1780</v>
      </c>
      <c r="E12" s="32">
        <f>D12-C12</f>
        <v>466</v>
      </c>
      <c r="F12" s="112">
        <f>(D12-C12)/ABS(C12)</f>
        <v>0.3546423135464231</v>
      </c>
      <c r="G12" s="25"/>
    </row>
    <row r="13" spans="2:7" ht="48.75" customHeight="1">
      <c r="B13" s="44" t="s">
        <v>18</v>
      </c>
      <c r="C13" s="174">
        <v>170</v>
      </c>
      <c r="D13" s="174">
        <v>204</v>
      </c>
      <c r="E13" s="32">
        <f>D13-C13</f>
        <v>34</v>
      </c>
      <c r="F13" s="112">
        <f>(D13-C13)/ABS(C13)</f>
        <v>0.2</v>
      </c>
      <c r="G13" s="25"/>
    </row>
    <row r="14" spans="2:7" ht="47.25" customHeight="1" thickBot="1">
      <c r="B14" s="45" t="s">
        <v>19</v>
      </c>
      <c r="C14" s="175">
        <v>1641</v>
      </c>
      <c r="D14" s="175">
        <v>1492</v>
      </c>
      <c r="E14" s="32">
        <f>D14-C14</f>
        <v>-149</v>
      </c>
      <c r="F14" s="113">
        <f>(D14-C14)/ABS(C14)</f>
        <v>-0.09079829372333943</v>
      </c>
      <c r="G14" s="25"/>
    </row>
    <row r="15" spans="2:7" ht="30" customHeight="1" thickBot="1">
      <c r="B15" s="79" t="s">
        <v>0</v>
      </c>
      <c r="C15" s="190">
        <f>SUM(C11:C14)</f>
        <v>16223</v>
      </c>
      <c r="D15" s="138">
        <f>SUM(D11:D14)</f>
        <v>17064</v>
      </c>
      <c r="E15" s="43">
        <f>D15-C15</f>
        <v>841</v>
      </c>
      <c r="F15" s="114">
        <f>(D15-C15)/ABS(C15)</f>
        <v>0.051839980274918325</v>
      </c>
      <c r="G15" s="25"/>
    </row>
    <row r="16" spans="2:7" ht="15">
      <c r="B16" s="202"/>
      <c r="C16" s="203"/>
      <c r="D16" s="203"/>
      <c r="E16" s="25"/>
      <c r="F16" s="25"/>
      <c r="G16" s="25"/>
    </row>
  </sheetData>
  <sheetProtection/>
  <mergeCells count="5">
    <mergeCell ref="C9:F9"/>
    <mergeCell ref="B16:D16"/>
    <mergeCell ref="B9:B10"/>
    <mergeCell ref="B4:G4"/>
    <mergeCell ref="B5:G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SheetLayoutView="100" zoomScalePageLayoutView="0" workbookViewId="0" topLeftCell="A1">
      <selection activeCell="G67" sqref="G67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15" t="s">
        <v>45</v>
      </c>
      <c r="C3" s="216"/>
      <c r="D3" s="216"/>
      <c r="E3" s="216"/>
      <c r="F3" s="196"/>
      <c r="G3" s="36"/>
      <c r="H3" s="85"/>
      <c r="I3" s="85"/>
    </row>
    <row r="4" spans="2:10" ht="15">
      <c r="B4" s="197" t="s">
        <v>82</v>
      </c>
      <c r="C4" s="217"/>
      <c r="D4" s="217"/>
      <c r="E4" s="217"/>
      <c r="F4" s="198"/>
      <c r="G4" s="36"/>
      <c r="H4" s="87"/>
      <c r="I4" s="87"/>
      <c r="J4" s="2"/>
    </row>
    <row r="5" spans="2:9" ht="15">
      <c r="B5" s="25"/>
      <c r="C5" s="25"/>
      <c r="D5" s="25"/>
      <c r="E5" s="25"/>
      <c r="F5" s="25"/>
      <c r="G5" s="25"/>
      <c r="H5" s="85"/>
      <c r="I5" s="85"/>
    </row>
    <row r="6" spans="2:7" ht="15">
      <c r="B6" s="25"/>
      <c r="C6" s="25"/>
      <c r="D6" s="25"/>
      <c r="E6" s="25"/>
      <c r="F6" s="25"/>
      <c r="G6" s="25"/>
    </row>
    <row r="7" spans="2:7" ht="15.75" thickBot="1">
      <c r="B7" s="25"/>
      <c r="C7" s="25"/>
      <c r="D7" s="25"/>
      <c r="E7" s="25"/>
      <c r="F7" s="25"/>
      <c r="G7" s="25"/>
    </row>
    <row r="8" spans="2:7" ht="40.5" customHeight="1" thickBot="1">
      <c r="B8" s="39" t="s">
        <v>13</v>
      </c>
      <c r="C8" s="212" t="s">
        <v>17</v>
      </c>
      <c r="D8" s="213"/>
      <c r="E8" s="213"/>
      <c r="F8" s="214"/>
      <c r="G8" s="25"/>
    </row>
    <row r="9" spans="2:8" ht="42" customHeight="1" thickBot="1">
      <c r="B9" s="46"/>
      <c r="C9" s="42" t="s">
        <v>79</v>
      </c>
      <c r="D9" s="42" t="s">
        <v>93</v>
      </c>
      <c r="E9" s="27" t="s">
        <v>25</v>
      </c>
      <c r="F9" s="119" t="s">
        <v>26</v>
      </c>
      <c r="G9" s="25"/>
      <c r="H9" s="127"/>
    </row>
    <row r="10" spans="2:7" ht="19.5" customHeight="1">
      <c r="B10" s="59" t="s">
        <v>8</v>
      </c>
      <c r="C10" s="176">
        <v>38727</v>
      </c>
      <c r="D10" s="176">
        <v>54630</v>
      </c>
      <c r="E10" s="40">
        <f>D10-C10</f>
        <v>15903</v>
      </c>
      <c r="F10" s="47">
        <f aca="true" t="shared" si="0" ref="F10:F15">(D10-C10)/ABS(C10)</f>
        <v>0.4106437369277248</v>
      </c>
      <c r="G10" s="25"/>
    </row>
    <row r="11" spans="2:7" ht="19.5" customHeight="1">
      <c r="B11" s="60" t="s">
        <v>43</v>
      </c>
      <c r="C11" s="158">
        <v>2</v>
      </c>
      <c r="D11" s="158">
        <v>5</v>
      </c>
      <c r="E11" s="18">
        <f>D11-C11</f>
        <v>3</v>
      </c>
      <c r="F11" s="16">
        <v>1</v>
      </c>
      <c r="G11" s="25"/>
    </row>
    <row r="12" spans="2:7" ht="20.25" customHeight="1">
      <c r="B12" s="61" t="s">
        <v>14</v>
      </c>
      <c r="C12" s="146">
        <v>130</v>
      </c>
      <c r="D12" s="146">
        <v>149</v>
      </c>
      <c r="E12" s="18">
        <f>D12-C12</f>
        <v>19</v>
      </c>
      <c r="F12" s="16">
        <f t="shared" si="0"/>
        <v>0.14615384615384616</v>
      </c>
      <c r="G12" s="25"/>
    </row>
    <row r="13" spans="2:7" ht="21" customHeight="1">
      <c r="B13" s="61" t="s">
        <v>15</v>
      </c>
      <c r="C13" s="158">
        <v>7222</v>
      </c>
      <c r="D13" s="158">
        <v>8015</v>
      </c>
      <c r="E13" s="18">
        <f>D13-C13</f>
        <v>793</v>
      </c>
      <c r="F13" s="16">
        <f t="shared" si="0"/>
        <v>0.10980337856549433</v>
      </c>
      <c r="G13" s="25"/>
    </row>
    <row r="14" spans="2:7" ht="20.25" customHeight="1" thickBot="1">
      <c r="B14" s="62" t="s">
        <v>16</v>
      </c>
      <c r="C14" s="144">
        <v>7</v>
      </c>
      <c r="D14" s="144">
        <v>20</v>
      </c>
      <c r="E14" s="33">
        <f>D14-C14</f>
        <v>13</v>
      </c>
      <c r="F14" s="48">
        <f t="shared" si="0"/>
        <v>1.8571428571428572</v>
      </c>
      <c r="G14" s="25"/>
    </row>
    <row r="15" spans="2:7" ht="18" customHeight="1" thickBot="1">
      <c r="B15" s="49" t="s">
        <v>0</v>
      </c>
      <c r="C15" s="31">
        <f>SUM(C10:C14)</f>
        <v>46088</v>
      </c>
      <c r="D15" s="31">
        <f>SUM(D10:D14)</f>
        <v>62819</v>
      </c>
      <c r="E15" s="31">
        <f>SUM(E10:E14)</f>
        <v>16731</v>
      </c>
      <c r="F15" s="50">
        <f t="shared" si="0"/>
        <v>0.3630229126887693</v>
      </c>
      <c r="G15" s="25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85"/>
      <c r="C38" s="85"/>
      <c r="D38" s="85"/>
      <c r="E38" s="85"/>
      <c r="F38" s="85"/>
      <c r="G38" s="85"/>
      <c r="H38" s="85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zoomScaleSheetLayoutView="100" zoomScalePageLayoutView="0" workbookViewId="0" topLeftCell="A1">
      <selection activeCell="I70" sqref="I70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1.0039062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18" t="s">
        <v>83</v>
      </c>
      <c r="C3" s="219"/>
      <c r="D3" s="219"/>
      <c r="E3" s="219"/>
      <c r="F3" s="219"/>
      <c r="G3" s="219"/>
      <c r="H3" s="220"/>
    </row>
    <row r="4" spans="2:8" ht="15" customHeight="1">
      <c r="B4" s="83"/>
      <c r="C4" s="83"/>
      <c r="D4" s="83"/>
      <c r="E4" s="83"/>
      <c r="F4" s="83"/>
      <c r="G4" s="83"/>
      <c r="H4" s="83"/>
    </row>
    <row r="5" spans="2:8" ht="15.75">
      <c r="B5" s="7"/>
      <c r="C5" s="7"/>
      <c r="D5" s="7"/>
      <c r="E5" s="7"/>
      <c r="F5" s="7"/>
      <c r="G5" s="7"/>
      <c r="H5" s="7"/>
    </row>
    <row r="6" spans="2:8" ht="16.5" thickBot="1">
      <c r="B6" s="7"/>
      <c r="C6" s="7"/>
      <c r="D6" s="7"/>
      <c r="E6" s="7"/>
      <c r="F6" s="7"/>
      <c r="G6" s="7"/>
      <c r="H6" s="7"/>
    </row>
    <row r="7" spans="2:8" ht="50.25" customHeight="1">
      <c r="B7" s="130" t="s">
        <v>27</v>
      </c>
      <c r="C7" s="94" t="s">
        <v>80</v>
      </c>
      <c r="D7" s="94" t="s">
        <v>32</v>
      </c>
      <c r="E7" s="94" t="s">
        <v>94</v>
      </c>
      <c r="F7" s="94" t="s">
        <v>32</v>
      </c>
      <c r="G7" s="100" t="s">
        <v>25</v>
      </c>
      <c r="H7" s="101" t="s">
        <v>26</v>
      </c>
    </row>
    <row r="8" spans="2:8" ht="43.5">
      <c r="B8" s="131" t="s">
        <v>65</v>
      </c>
      <c r="C8" s="158">
        <v>13278</v>
      </c>
      <c r="D8" s="147">
        <f aca="true" t="shared" si="0" ref="D8:D14">C8/C$14</f>
        <v>0.34286156944767215</v>
      </c>
      <c r="E8" s="158">
        <v>23444</v>
      </c>
      <c r="F8" s="15">
        <f aca="true" t="shared" si="1" ref="F8:F14">E8/E$14</f>
        <v>0.4291414973457807</v>
      </c>
      <c r="G8" s="18">
        <f>E8-C8</f>
        <v>10166</v>
      </c>
      <c r="H8" s="16">
        <f>(E8-C8)/ABS(C8)</f>
        <v>0.765627353517096</v>
      </c>
    </row>
    <row r="9" spans="2:8" ht="19.5" customHeight="1">
      <c r="B9" s="9" t="s">
        <v>29</v>
      </c>
      <c r="C9" s="158">
        <v>13078</v>
      </c>
      <c r="D9" s="147">
        <f t="shared" si="0"/>
        <v>0.33769721383014434</v>
      </c>
      <c r="E9" s="158">
        <v>18087</v>
      </c>
      <c r="F9" s="15">
        <f t="shared" si="1"/>
        <v>0.3310818231740802</v>
      </c>
      <c r="G9" s="18">
        <f aca="true" t="shared" si="2" ref="G9:G14">E9-C9</f>
        <v>5009</v>
      </c>
      <c r="H9" s="16">
        <f aca="true" t="shared" si="3" ref="H9:H14">(E9-C9)/ABS(C9)</f>
        <v>0.3830096345006882</v>
      </c>
    </row>
    <row r="10" spans="2:8" ht="19.5" customHeight="1">
      <c r="B10" s="9" t="s">
        <v>28</v>
      </c>
      <c r="C10" s="158">
        <v>5337</v>
      </c>
      <c r="D10" s="147">
        <f t="shared" si="0"/>
        <v>0.13781082965372995</v>
      </c>
      <c r="E10" s="158">
        <v>4971</v>
      </c>
      <c r="F10" s="15">
        <f t="shared" si="1"/>
        <v>0.09099395936298738</v>
      </c>
      <c r="G10" s="18">
        <f t="shared" si="2"/>
        <v>-366</v>
      </c>
      <c r="H10" s="16">
        <f t="shared" si="3"/>
        <v>-0.06857785272625071</v>
      </c>
    </row>
    <row r="11" spans="2:8" ht="19.5" customHeight="1">
      <c r="B11" s="9" t="s">
        <v>30</v>
      </c>
      <c r="C11" s="158">
        <v>4854</v>
      </c>
      <c r="D11" s="147">
        <f t="shared" si="0"/>
        <v>0.12533891083740026</v>
      </c>
      <c r="E11" s="158">
        <v>5382</v>
      </c>
      <c r="F11" s="15">
        <f t="shared" si="1"/>
        <v>0.0985172981878089</v>
      </c>
      <c r="G11" s="18">
        <f t="shared" si="2"/>
        <v>528</v>
      </c>
      <c r="H11" s="16">
        <f t="shared" si="3"/>
        <v>0.10877626699629171</v>
      </c>
    </row>
    <row r="12" spans="2:8" ht="20.25" customHeight="1">
      <c r="B12" s="9" t="s">
        <v>31</v>
      </c>
      <c r="C12" s="158">
        <v>1712</v>
      </c>
      <c r="D12" s="147">
        <f t="shared" si="0"/>
        <v>0.044206884086038165</v>
      </c>
      <c r="E12" s="158">
        <v>2001</v>
      </c>
      <c r="F12" s="15">
        <f t="shared" si="1"/>
        <v>0.03662822624931356</v>
      </c>
      <c r="G12" s="18">
        <f t="shared" si="2"/>
        <v>289</v>
      </c>
      <c r="H12" s="16">
        <f t="shared" si="3"/>
        <v>0.16880841121495327</v>
      </c>
    </row>
    <row r="13" spans="2:8" ht="19.5" customHeight="1">
      <c r="B13" s="99" t="s">
        <v>33</v>
      </c>
      <c r="C13" s="144">
        <v>468</v>
      </c>
      <c r="D13" s="143">
        <f t="shared" si="0"/>
        <v>0.012084592145015106</v>
      </c>
      <c r="E13" s="144">
        <v>745</v>
      </c>
      <c r="F13" s="115">
        <f t="shared" si="1"/>
        <v>0.013637195680029288</v>
      </c>
      <c r="G13" s="21">
        <f t="shared" si="2"/>
        <v>277</v>
      </c>
      <c r="H13" s="111">
        <f t="shared" si="3"/>
        <v>0.5918803418803419</v>
      </c>
    </row>
    <row r="14" spans="2:8" ht="21.75" customHeight="1" thickBot="1">
      <c r="B14" s="10" t="s">
        <v>0</v>
      </c>
      <c r="C14" s="129">
        <f>SUM(C8:C13)</f>
        <v>38727</v>
      </c>
      <c r="D14" s="92">
        <f t="shared" si="0"/>
        <v>1</v>
      </c>
      <c r="E14" s="129">
        <v>54630</v>
      </c>
      <c r="F14" s="92">
        <f t="shared" si="1"/>
        <v>1</v>
      </c>
      <c r="G14" s="129">
        <f t="shared" si="2"/>
        <v>15903</v>
      </c>
      <c r="H14" s="37">
        <f t="shared" si="3"/>
        <v>0.4106437369277248</v>
      </c>
    </row>
    <row r="15" ht="15">
      <c r="E15" s="133"/>
    </row>
    <row r="33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4"/>
  <sheetViews>
    <sheetView zoomScaleSheetLayoutView="120" zoomScalePageLayoutView="0" workbookViewId="0" topLeftCell="A1">
      <selection activeCell="H52" sqref="H52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1.25390625" style="0" customWidth="1"/>
    <col min="4" max="5" width="10.875" style="0" customWidth="1"/>
    <col min="6" max="6" width="10.7539062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18" t="s">
        <v>84</v>
      </c>
      <c r="C3" s="219"/>
      <c r="D3" s="219"/>
      <c r="E3" s="219"/>
      <c r="F3" s="219"/>
      <c r="G3" s="219"/>
      <c r="H3" s="220"/>
    </row>
    <row r="4" spans="2:8" ht="14.25">
      <c r="B4" s="86"/>
      <c r="C4" s="86"/>
      <c r="D4" s="86"/>
      <c r="E4" s="86"/>
      <c r="F4" s="86"/>
      <c r="G4" s="86"/>
      <c r="H4" s="86"/>
    </row>
    <row r="5" spans="2:8" ht="14.25">
      <c r="B5" s="86"/>
      <c r="C5" s="86"/>
      <c r="D5" s="86"/>
      <c r="E5" s="86"/>
      <c r="F5" s="86"/>
      <c r="G5" s="86"/>
      <c r="H5" s="86"/>
    </row>
    <row r="6" spans="2:8" ht="15" thickBot="1">
      <c r="B6" s="86"/>
      <c r="C6" s="86"/>
      <c r="D6" s="86"/>
      <c r="E6" s="86"/>
      <c r="F6" s="86"/>
      <c r="G6" s="86"/>
      <c r="H6" s="86"/>
    </row>
    <row r="7" spans="2:8" ht="45.75" customHeight="1">
      <c r="B7" s="221" t="s">
        <v>35</v>
      </c>
      <c r="C7" s="222"/>
      <c r="D7" s="222"/>
      <c r="E7" s="222"/>
      <c r="F7" s="222"/>
      <c r="G7" s="222"/>
      <c r="H7" s="223"/>
    </row>
    <row r="8" spans="2:8" ht="53.25" customHeight="1">
      <c r="B8" s="13" t="s">
        <v>2</v>
      </c>
      <c r="C8" s="19" t="s">
        <v>80</v>
      </c>
      <c r="D8" s="19" t="s">
        <v>44</v>
      </c>
      <c r="E8" s="19" t="s">
        <v>94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72</v>
      </c>
      <c r="C9" s="177">
        <v>67</v>
      </c>
      <c r="D9" s="147">
        <f aca="true" t="shared" si="0" ref="D9:D17">C9/C$17</f>
        <v>0.09396914446002805</v>
      </c>
      <c r="E9" s="177">
        <v>69</v>
      </c>
      <c r="F9" s="140">
        <f aca="true" t="shared" si="1" ref="F9:F17">E9/E$17</f>
        <v>0.11004784688995216</v>
      </c>
      <c r="G9" s="12">
        <f aca="true" t="shared" si="2" ref="G9:G17">E9-C9</f>
        <v>2</v>
      </c>
      <c r="H9" s="16">
        <f aca="true" t="shared" si="3" ref="H9:H15">(E9-C9)/ABS(C9)</f>
        <v>0.029850746268656716</v>
      </c>
    </row>
    <row r="10" spans="2:8" ht="15">
      <c r="B10" s="9" t="s">
        <v>74</v>
      </c>
      <c r="C10" s="177">
        <v>33</v>
      </c>
      <c r="D10" s="147">
        <f t="shared" si="0"/>
        <v>0.04628330995792426</v>
      </c>
      <c r="E10" s="177">
        <v>67</v>
      </c>
      <c r="F10" s="140">
        <f t="shared" si="1"/>
        <v>0.10685805422647528</v>
      </c>
      <c r="G10" s="12">
        <f t="shared" si="2"/>
        <v>34</v>
      </c>
      <c r="H10" s="16">
        <f t="shared" si="3"/>
        <v>1.0303030303030303</v>
      </c>
    </row>
    <row r="11" spans="2:8" ht="15">
      <c r="B11" s="9" t="s">
        <v>71</v>
      </c>
      <c r="C11" s="177">
        <v>34</v>
      </c>
      <c r="D11" s="147">
        <f t="shared" si="0"/>
        <v>0.047685834502103785</v>
      </c>
      <c r="E11" s="177">
        <v>45</v>
      </c>
      <c r="F11" s="140">
        <f t="shared" si="1"/>
        <v>0.07177033492822966</v>
      </c>
      <c r="G11" s="12">
        <f>E11-C11</f>
        <v>11</v>
      </c>
      <c r="H11" s="16">
        <f>(E11-C11)/ABS(C11)</f>
        <v>0.3235294117647059</v>
      </c>
    </row>
    <row r="12" spans="2:8" ht="15">
      <c r="B12" s="90" t="s">
        <v>12</v>
      </c>
      <c r="C12" s="177">
        <v>19</v>
      </c>
      <c r="D12" s="147">
        <f t="shared" si="0"/>
        <v>0.02664796633941094</v>
      </c>
      <c r="E12" s="177">
        <v>41</v>
      </c>
      <c r="F12" s="140">
        <f t="shared" si="1"/>
        <v>0.06539074960127592</v>
      </c>
      <c r="G12" s="12">
        <f t="shared" si="2"/>
        <v>22</v>
      </c>
      <c r="H12" s="16">
        <f>(E12-C12)/ABS(C12)</f>
        <v>1.1578947368421053</v>
      </c>
    </row>
    <row r="13" spans="2:8" ht="15">
      <c r="B13" s="9" t="s">
        <v>59</v>
      </c>
      <c r="C13" s="177">
        <v>64</v>
      </c>
      <c r="D13" s="147">
        <f t="shared" si="0"/>
        <v>0.08976157082748948</v>
      </c>
      <c r="E13" s="177">
        <v>2</v>
      </c>
      <c r="F13" s="140">
        <f t="shared" si="1"/>
        <v>0.003189792663476874</v>
      </c>
      <c r="G13" s="12">
        <f t="shared" si="2"/>
        <v>-62</v>
      </c>
      <c r="H13" s="16">
        <f>(E13-C13)/ABS(C13)</f>
        <v>-0.96875</v>
      </c>
    </row>
    <row r="14" spans="2:8" ht="15">
      <c r="B14" s="9" t="s">
        <v>60</v>
      </c>
      <c r="C14" s="177">
        <v>54</v>
      </c>
      <c r="D14" s="147">
        <f t="shared" si="0"/>
        <v>0.07573632538569425</v>
      </c>
      <c r="E14" s="177">
        <v>10</v>
      </c>
      <c r="F14" s="140">
        <f t="shared" si="1"/>
        <v>0.01594896331738437</v>
      </c>
      <c r="G14" s="12">
        <f t="shared" si="2"/>
        <v>-44</v>
      </c>
      <c r="H14" s="16">
        <f t="shared" si="3"/>
        <v>-0.8148148148148148</v>
      </c>
    </row>
    <row r="15" spans="2:8" ht="15">
      <c r="B15" s="9" t="s">
        <v>3</v>
      </c>
      <c r="C15" s="177">
        <v>45</v>
      </c>
      <c r="D15" s="147">
        <f t="shared" si="0"/>
        <v>0.06311360448807854</v>
      </c>
      <c r="E15" s="177">
        <v>6</v>
      </c>
      <c r="F15" s="140">
        <f t="shared" si="1"/>
        <v>0.009569377990430622</v>
      </c>
      <c r="G15" s="12">
        <f t="shared" si="2"/>
        <v>-39</v>
      </c>
      <c r="H15" s="16">
        <f t="shared" si="3"/>
        <v>-0.8666666666666667</v>
      </c>
    </row>
    <row r="16" spans="2:8" ht="15">
      <c r="B16" s="9" t="s">
        <v>4</v>
      </c>
      <c r="C16" s="177">
        <v>397</v>
      </c>
      <c r="D16" s="147">
        <f t="shared" si="0"/>
        <v>0.5568022440392707</v>
      </c>
      <c r="E16" s="177">
        <v>387</v>
      </c>
      <c r="F16" s="140">
        <f t="shared" si="1"/>
        <v>0.6172248803827751</v>
      </c>
      <c r="G16" s="12">
        <f t="shared" si="2"/>
        <v>-10</v>
      </c>
      <c r="H16" s="16">
        <f>(E16-C16)/ABS(C16)</f>
        <v>-0.02518891687657431</v>
      </c>
    </row>
    <row r="17" spans="2:8" ht="15" thickBot="1">
      <c r="B17" s="10" t="s">
        <v>22</v>
      </c>
      <c r="C17" s="91">
        <v>713</v>
      </c>
      <c r="D17" s="92">
        <f t="shared" si="0"/>
        <v>1</v>
      </c>
      <c r="E17" s="91">
        <v>627</v>
      </c>
      <c r="F17" s="93">
        <f t="shared" si="1"/>
        <v>1</v>
      </c>
      <c r="G17" s="14">
        <f t="shared" si="2"/>
        <v>-86</v>
      </c>
      <c r="H17" s="37">
        <f>(E17-C17)/ABS(C17)</f>
        <v>-0.12061711079943899</v>
      </c>
    </row>
    <row r="18" spans="2:8" ht="14.25">
      <c r="B18" s="86"/>
      <c r="C18" s="86"/>
      <c r="D18" s="86"/>
      <c r="E18" s="86"/>
      <c r="F18" s="86"/>
      <c r="G18" s="86"/>
      <c r="H18" s="86"/>
    </row>
    <row r="19" spans="2:8" ht="14.25">
      <c r="B19" s="86"/>
      <c r="C19" s="86"/>
      <c r="D19" s="86"/>
      <c r="E19" s="86"/>
      <c r="F19" s="86"/>
      <c r="G19" s="86"/>
      <c r="H19" s="86"/>
    </row>
    <row r="20" spans="2:8" ht="15" thickBot="1">
      <c r="B20" s="86"/>
      <c r="C20" s="86"/>
      <c r="D20" s="86"/>
      <c r="E20" s="86"/>
      <c r="F20" s="86"/>
      <c r="G20" s="86"/>
      <c r="H20" s="86"/>
    </row>
    <row r="21" spans="2:8" ht="32.25" customHeight="1">
      <c r="B21" s="221" t="s">
        <v>70</v>
      </c>
      <c r="C21" s="222"/>
      <c r="D21" s="222"/>
      <c r="E21" s="222"/>
      <c r="F21" s="222"/>
      <c r="G21" s="222"/>
      <c r="H21" s="223"/>
    </row>
    <row r="22" spans="2:8" ht="47.25" customHeight="1">
      <c r="B22" s="13" t="s">
        <v>2</v>
      </c>
      <c r="C22" s="19" t="s">
        <v>80</v>
      </c>
      <c r="D22" s="19" t="s">
        <v>44</v>
      </c>
      <c r="E22" s="19" t="s">
        <v>97</v>
      </c>
      <c r="F22" s="19" t="s">
        <v>44</v>
      </c>
      <c r="G22" s="19" t="s">
        <v>25</v>
      </c>
      <c r="H22" s="20" t="s">
        <v>26</v>
      </c>
    </row>
    <row r="23" spans="2:8" ht="15">
      <c r="B23" s="9" t="s">
        <v>72</v>
      </c>
      <c r="C23" s="177">
        <v>37</v>
      </c>
      <c r="D23" s="147">
        <f aca="true" t="shared" si="4" ref="D23:D31">C23/C$31</f>
        <v>0.015201314708299097</v>
      </c>
      <c r="E23" s="177">
        <v>64</v>
      </c>
      <c r="F23" s="136">
        <f aca="true" t="shared" si="5" ref="F23:F31">E23/E$31</f>
        <v>0.18604651162790697</v>
      </c>
      <c r="G23" s="12">
        <f aca="true" t="shared" si="6" ref="G23:G31">E23-C23</f>
        <v>27</v>
      </c>
      <c r="H23" s="137">
        <f>(E23-C23)/ABS(C23)</f>
        <v>0.7297297297297297</v>
      </c>
    </row>
    <row r="24" spans="2:8" ht="15">
      <c r="B24" s="9" t="s">
        <v>12</v>
      </c>
      <c r="C24" s="177">
        <v>130</v>
      </c>
      <c r="D24" s="147">
        <f t="shared" si="4"/>
        <v>0.05341002465078061</v>
      </c>
      <c r="E24" s="177">
        <v>55</v>
      </c>
      <c r="F24" s="136">
        <f t="shared" si="5"/>
        <v>0.15988372093023256</v>
      </c>
      <c r="G24" s="12">
        <f t="shared" si="6"/>
        <v>-75</v>
      </c>
      <c r="H24" s="137">
        <f>(E24-C24)/ABS(C24)</f>
        <v>-0.5769230769230769</v>
      </c>
    </row>
    <row r="25" spans="2:8" ht="15">
      <c r="B25" s="9" t="s">
        <v>68</v>
      </c>
      <c r="C25" s="177">
        <v>72</v>
      </c>
      <c r="D25" s="147">
        <f t="shared" si="4"/>
        <v>0.029580936729663106</v>
      </c>
      <c r="E25" s="177">
        <v>46</v>
      </c>
      <c r="F25" s="136">
        <f t="shared" si="5"/>
        <v>0.13372093023255813</v>
      </c>
      <c r="G25" s="12">
        <f t="shared" si="6"/>
        <v>-26</v>
      </c>
      <c r="H25" s="137">
        <f>(E25-C25)/ABS(C25)</f>
        <v>-0.3611111111111111</v>
      </c>
    </row>
    <row r="26" spans="2:8" ht="15">
      <c r="B26" s="9" t="s">
        <v>34</v>
      </c>
      <c r="C26" s="177">
        <v>423</v>
      </c>
      <c r="D26" s="147">
        <f t="shared" si="4"/>
        <v>0.17378800328677074</v>
      </c>
      <c r="E26" s="177">
        <v>13</v>
      </c>
      <c r="F26" s="136">
        <f t="shared" si="5"/>
        <v>0.0377906976744186</v>
      </c>
      <c r="G26" s="12">
        <f t="shared" si="6"/>
        <v>-410</v>
      </c>
      <c r="H26" s="137">
        <f aca="true" t="shared" si="7" ref="H26:H31">(E26-C26)/ABS(C26)</f>
        <v>-0.9692671394799054</v>
      </c>
    </row>
    <row r="27" spans="2:8" ht="15">
      <c r="B27" s="9" t="s">
        <v>67</v>
      </c>
      <c r="C27" s="177">
        <v>9</v>
      </c>
      <c r="D27" s="147">
        <f t="shared" si="4"/>
        <v>0.0036976170912078883</v>
      </c>
      <c r="E27" s="177">
        <v>12</v>
      </c>
      <c r="F27" s="136">
        <f t="shared" si="5"/>
        <v>0.03488372093023256</v>
      </c>
      <c r="G27" s="12">
        <f t="shared" si="6"/>
        <v>3</v>
      </c>
      <c r="H27" s="137">
        <f t="shared" si="7"/>
        <v>0.3333333333333333</v>
      </c>
    </row>
    <row r="28" spans="2:8" ht="15">
      <c r="B28" s="9" t="s">
        <v>3</v>
      </c>
      <c r="C28" s="177">
        <v>360</v>
      </c>
      <c r="D28" s="147">
        <f t="shared" si="4"/>
        <v>0.14790468364831552</v>
      </c>
      <c r="E28" s="177">
        <v>2</v>
      </c>
      <c r="F28" s="136">
        <f t="shared" si="5"/>
        <v>0.005813953488372093</v>
      </c>
      <c r="G28" s="12">
        <f t="shared" si="6"/>
        <v>-358</v>
      </c>
      <c r="H28" s="137">
        <f t="shared" si="7"/>
        <v>-0.9944444444444445</v>
      </c>
    </row>
    <row r="29" spans="2:8" ht="15">
      <c r="B29" s="9" t="s">
        <v>21</v>
      </c>
      <c r="C29" s="177">
        <v>212</v>
      </c>
      <c r="D29" s="147">
        <f t="shared" si="4"/>
        <v>0.08709942481511915</v>
      </c>
      <c r="E29" s="177">
        <v>6</v>
      </c>
      <c r="F29" s="136">
        <f t="shared" si="5"/>
        <v>0.01744186046511628</v>
      </c>
      <c r="G29" s="12">
        <f t="shared" si="6"/>
        <v>-206</v>
      </c>
      <c r="H29" s="137">
        <f t="shared" si="7"/>
        <v>-0.9716981132075472</v>
      </c>
    </row>
    <row r="30" spans="2:8" ht="15">
      <c r="B30" s="9" t="s">
        <v>4</v>
      </c>
      <c r="C30" s="177">
        <v>1191</v>
      </c>
      <c r="D30" s="147">
        <f t="shared" si="4"/>
        <v>0.48931799506984386</v>
      </c>
      <c r="E30" s="177">
        <v>146</v>
      </c>
      <c r="F30" s="136">
        <f t="shared" si="5"/>
        <v>0.42441860465116277</v>
      </c>
      <c r="G30" s="12">
        <f t="shared" si="6"/>
        <v>-1045</v>
      </c>
      <c r="H30" s="137">
        <f t="shared" si="7"/>
        <v>-0.8774139378673383</v>
      </c>
    </row>
    <row r="31" spans="2:8" ht="15" thickBot="1">
      <c r="B31" s="10" t="s">
        <v>22</v>
      </c>
      <c r="C31" s="91">
        <v>2434</v>
      </c>
      <c r="D31" s="92">
        <f t="shared" si="4"/>
        <v>1</v>
      </c>
      <c r="E31" s="91">
        <v>344</v>
      </c>
      <c r="F31" s="93">
        <f t="shared" si="5"/>
        <v>1</v>
      </c>
      <c r="G31" s="14">
        <f t="shared" si="6"/>
        <v>-2090</v>
      </c>
      <c r="H31" s="38">
        <f t="shared" si="7"/>
        <v>-0.8586688578471652</v>
      </c>
    </row>
    <row r="32" spans="2:8" ht="14.25">
      <c r="B32" s="86"/>
      <c r="C32" s="86"/>
      <c r="D32" s="86"/>
      <c r="E32" s="86"/>
      <c r="F32" s="86"/>
      <c r="G32" s="86"/>
      <c r="H32" s="86"/>
    </row>
    <row r="33" spans="2:8" ht="15">
      <c r="B33" s="8"/>
      <c r="C33" s="8"/>
      <c r="D33" s="8"/>
      <c r="E33" s="8"/>
      <c r="F33" s="8"/>
      <c r="G33" s="8"/>
      <c r="H33" s="8"/>
    </row>
    <row r="34" spans="3:8" ht="15">
      <c r="C34" s="22"/>
      <c r="D34" s="8"/>
      <c r="E34" s="8"/>
      <c r="F34" s="8"/>
      <c r="G34" s="8"/>
      <c r="H34" s="8"/>
    </row>
    <row r="35" spans="3:8" ht="15">
      <c r="C35" s="22"/>
      <c r="D35" s="8"/>
      <c r="E35" s="8"/>
      <c r="F35" s="8"/>
      <c r="G35" s="8"/>
      <c r="H35" s="8"/>
    </row>
    <row r="36" spans="3:8" ht="15">
      <c r="C36" s="22"/>
      <c r="D36" s="8"/>
      <c r="E36" s="8"/>
      <c r="F36" s="8"/>
      <c r="G36" s="8"/>
      <c r="H36" s="8"/>
    </row>
    <row r="37" spans="3:8" ht="15">
      <c r="C37" s="22"/>
      <c r="D37" s="8"/>
      <c r="E37" s="8"/>
      <c r="F37" s="8"/>
      <c r="G37" s="8"/>
      <c r="H37" s="8"/>
    </row>
    <row r="38" spans="3:8" ht="15">
      <c r="C38" s="22"/>
      <c r="D38" s="8"/>
      <c r="E38" s="8"/>
      <c r="F38" s="8"/>
      <c r="G38" s="8"/>
      <c r="H38" s="8"/>
    </row>
    <row r="39" spans="3:8" ht="15">
      <c r="C39" s="22"/>
      <c r="D39" s="8"/>
      <c r="E39" s="8"/>
      <c r="F39" s="8"/>
      <c r="G39" s="8"/>
      <c r="H39" s="8"/>
    </row>
    <row r="40" spans="3:8" ht="15">
      <c r="C40" s="22"/>
      <c r="D40" s="8"/>
      <c r="E40" s="8"/>
      <c r="F40" s="8"/>
      <c r="G40" s="8"/>
      <c r="H40" s="8"/>
    </row>
    <row r="41" spans="3:8" ht="15">
      <c r="C41" s="22"/>
      <c r="D41" s="8"/>
      <c r="E41" s="8"/>
      <c r="F41" s="8"/>
      <c r="G41" s="8"/>
      <c r="H41" s="8"/>
    </row>
    <row r="42" spans="3:8" ht="15">
      <c r="C42" s="22"/>
      <c r="D42" s="8"/>
      <c r="E42" s="8"/>
      <c r="F42" s="8"/>
      <c r="G42" s="8"/>
      <c r="H42" s="8"/>
    </row>
    <row r="43" spans="3:8" ht="15">
      <c r="C43" s="22"/>
      <c r="D43" s="8"/>
      <c r="E43" s="8"/>
      <c r="F43" s="8"/>
      <c r="G43" s="8"/>
      <c r="H43" s="8"/>
    </row>
    <row r="44" spans="3:8" ht="15">
      <c r="C44" s="22"/>
      <c r="D44" s="8"/>
      <c r="E44" s="8"/>
      <c r="F44" s="8"/>
      <c r="G44" s="8"/>
      <c r="H44" s="8"/>
    </row>
    <row r="45" spans="3:8" ht="15">
      <c r="C45" s="22"/>
      <c r="D45" s="8"/>
      <c r="E45" s="8"/>
      <c r="F45" s="8"/>
      <c r="G45" s="8"/>
      <c r="H45" s="8"/>
    </row>
    <row r="46" spans="3:8" ht="15">
      <c r="C46" s="22"/>
      <c r="D46" s="8"/>
      <c r="E46" s="8"/>
      <c r="F46" s="8"/>
      <c r="G46" s="8"/>
      <c r="H46" s="8"/>
    </row>
    <row r="47" spans="3:8" ht="15">
      <c r="C47" s="22"/>
      <c r="D47" s="8"/>
      <c r="E47" s="8"/>
      <c r="F47" s="8"/>
      <c r="G47" s="8"/>
      <c r="H47" s="8"/>
    </row>
    <row r="48" spans="3:8" ht="15">
      <c r="C48" s="22"/>
      <c r="D48" s="8"/>
      <c r="E48" s="8"/>
      <c r="F48" s="8"/>
      <c r="G48" s="8"/>
      <c r="H48" s="8"/>
    </row>
    <row r="49" spans="3:8" ht="15">
      <c r="C49" s="22"/>
      <c r="D49" s="8"/>
      <c r="E49" s="8"/>
      <c r="F49" s="8"/>
      <c r="G49" s="8"/>
      <c r="H49" s="8"/>
    </row>
    <row r="50" spans="3:8" ht="15">
      <c r="C50" s="22"/>
      <c r="D50" s="8"/>
      <c r="E50" s="8"/>
      <c r="F50" s="8"/>
      <c r="G50" s="8"/>
      <c r="H50" s="8"/>
    </row>
    <row r="51" spans="3:8" ht="15">
      <c r="C51" s="22"/>
      <c r="D51" s="8"/>
      <c r="E51" s="8"/>
      <c r="F51" s="8"/>
      <c r="G51" s="8"/>
      <c r="H51" s="8"/>
    </row>
    <row r="52" spans="3:8" ht="15">
      <c r="C52" s="22"/>
      <c r="D52" s="8"/>
      <c r="E52" s="8"/>
      <c r="F52" s="8"/>
      <c r="G52" s="8"/>
      <c r="H52" s="8"/>
    </row>
    <row r="53" spans="3:8" ht="15">
      <c r="C53" s="22"/>
      <c r="D53" s="8"/>
      <c r="E53" s="8"/>
      <c r="F53" s="8"/>
      <c r="G53" s="8"/>
      <c r="H53" s="8"/>
    </row>
    <row r="54" spans="3:8" ht="15">
      <c r="C54" s="22"/>
      <c r="D54" s="8"/>
      <c r="E54" s="8"/>
      <c r="F54" s="8"/>
      <c r="G54" s="8"/>
      <c r="H54" s="8"/>
    </row>
  </sheetData>
  <sheetProtection/>
  <mergeCells count="3">
    <mergeCell ref="B3:H3"/>
    <mergeCell ref="B7:H7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3"/>
  <sheetViews>
    <sheetView zoomScaleSheetLayoutView="100" zoomScalePageLayoutView="0" workbookViewId="0" topLeftCell="A1">
      <selection activeCell="I48" sqref="I48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11.875" style="0" customWidth="1"/>
    <col min="4" max="4" width="11.00390625" style="0" customWidth="1"/>
    <col min="5" max="5" width="11.375" style="0" customWidth="1"/>
    <col min="6" max="6" width="11.0039062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18" t="s">
        <v>85</v>
      </c>
      <c r="C3" s="219"/>
      <c r="D3" s="219"/>
      <c r="E3" s="219"/>
      <c r="F3" s="219"/>
      <c r="G3" s="219"/>
      <c r="H3" s="220"/>
    </row>
    <row r="4" spans="2:8" ht="14.25">
      <c r="B4" s="85"/>
      <c r="C4" s="85"/>
      <c r="D4" s="85"/>
      <c r="E4" s="85"/>
      <c r="F4" s="85"/>
      <c r="G4" s="85"/>
      <c r="H4" s="85"/>
    </row>
    <row r="5" spans="2:8" ht="14.25">
      <c r="B5" s="85"/>
      <c r="C5" s="85"/>
      <c r="D5" s="85"/>
      <c r="E5" s="85"/>
      <c r="F5" s="85"/>
      <c r="G5" s="85"/>
      <c r="H5" s="85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5.75" customHeight="1">
      <c r="B7" s="221" t="s">
        <v>36</v>
      </c>
      <c r="C7" s="222"/>
      <c r="D7" s="222"/>
      <c r="E7" s="222"/>
      <c r="F7" s="222"/>
      <c r="G7" s="222"/>
      <c r="H7" s="223"/>
    </row>
    <row r="8" spans="2:8" ht="50.25" customHeight="1">
      <c r="B8" s="13" t="s">
        <v>2</v>
      </c>
      <c r="C8" s="19" t="s">
        <v>80</v>
      </c>
      <c r="D8" s="19" t="s">
        <v>44</v>
      </c>
      <c r="E8" s="19" t="s">
        <v>94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34</v>
      </c>
      <c r="C9" s="146">
        <v>105</v>
      </c>
      <c r="D9" s="147">
        <f aca="true" t="shared" si="0" ref="D9:D17">C9/C$17</f>
        <v>0.1044776119402985</v>
      </c>
      <c r="E9" s="146">
        <v>67</v>
      </c>
      <c r="F9" s="140">
        <f aca="true" t="shared" si="1" ref="F9:F17">E9/E$17</f>
        <v>0.15227272727272728</v>
      </c>
      <c r="G9" s="139">
        <f aca="true" t="shared" si="2" ref="G9:G17">E9-C9</f>
        <v>-38</v>
      </c>
      <c r="H9" s="145">
        <f aca="true" t="shared" si="3" ref="H9:H17">(E9-C9)/ABS(C9)</f>
        <v>-0.3619047619047619</v>
      </c>
    </row>
    <row r="10" spans="2:8" ht="15">
      <c r="B10" s="9" t="s">
        <v>60</v>
      </c>
      <c r="C10" s="146">
        <v>155</v>
      </c>
      <c r="D10" s="147">
        <f t="shared" si="0"/>
        <v>0.15422885572139303</v>
      </c>
      <c r="E10" s="146">
        <v>51</v>
      </c>
      <c r="F10" s="140">
        <f t="shared" si="1"/>
        <v>0.1159090909090909</v>
      </c>
      <c r="G10" s="139">
        <f t="shared" si="2"/>
        <v>-104</v>
      </c>
      <c r="H10" s="145">
        <f t="shared" si="3"/>
        <v>-0.6709677419354839</v>
      </c>
    </row>
    <row r="11" spans="2:8" ht="15">
      <c r="B11" s="9" t="s">
        <v>47</v>
      </c>
      <c r="C11" s="146">
        <v>53</v>
      </c>
      <c r="D11" s="147">
        <f t="shared" si="0"/>
        <v>0.0527363184079602</v>
      </c>
      <c r="E11" s="146">
        <v>51</v>
      </c>
      <c r="F11" s="140">
        <f t="shared" si="1"/>
        <v>0.1159090909090909</v>
      </c>
      <c r="G11" s="139">
        <f>E11-C11</f>
        <v>-2</v>
      </c>
      <c r="H11" s="145">
        <f>(E11-C11)/ABS(C11)</f>
        <v>-0.03773584905660377</v>
      </c>
    </row>
    <row r="12" spans="2:8" ht="15">
      <c r="B12" s="9" t="s">
        <v>71</v>
      </c>
      <c r="C12" s="146">
        <v>38</v>
      </c>
      <c r="D12" s="147">
        <f t="shared" si="0"/>
        <v>0.03781094527363184</v>
      </c>
      <c r="E12" s="146">
        <v>29</v>
      </c>
      <c r="F12" s="140">
        <f t="shared" si="1"/>
        <v>0.0659090909090909</v>
      </c>
      <c r="G12" s="139">
        <f t="shared" si="2"/>
        <v>-9</v>
      </c>
      <c r="H12" s="145">
        <f t="shared" si="3"/>
        <v>-0.23684210526315788</v>
      </c>
    </row>
    <row r="13" spans="2:8" ht="15">
      <c r="B13" s="9" t="s">
        <v>3</v>
      </c>
      <c r="C13" s="146">
        <v>80</v>
      </c>
      <c r="D13" s="147">
        <f t="shared" si="0"/>
        <v>0.07960199004975124</v>
      </c>
      <c r="E13" s="146">
        <v>27</v>
      </c>
      <c r="F13" s="140">
        <f t="shared" si="1"/>
        <v>0.06136363636363636</v>
      </c>
      <c r="G13" s="139">
        <f t="shared" si="2"/>
        <v>-53</v>
      </c>
      <c r="H13" s="145">
        <v>13</v>
      </c>
    </row>
    <row r="14" spans="2:8" ht="15">
      <c r="B14" s="9" t="s">
        <v>67</v>
      </c>
      <c r="C14" s="146">
        <v>13</v>
      </c>
      <c r="D14" s="147">
        <f t="shared" si="0"/>
        <v>0.012935323383084577</v>
      </c>
      <c r="E14" s="146">
        <v>26</v>
      </c>
      <c r="F14" s="140">
        <f t="shared" si="1"/>
        <v>0.05909090909090909</v>
      </c>
      <c r="G14" s="139">
        <f t="shared" si="2"/>
        <v>13</v>
      </c>
      <c r="H14" s="145">
        <f t="shared" si="3"/>
        <v>1</v>
      </c>
    </row>
    <row r="15" spans="2:8" ht="15">
      <c r="B15" s="99" t="s">
        <v>59</v>
      </c>
      <c r="C15" s="144">
        <v>193</v>
      </c>
      <c r="D15" s="147">
        <f t="shared" si="0"/>
        <v>0.19203980099502488</v>
      </c>
      <c r="E15" s="144">
        <v>19</v>
      </c>
      <c r="F15" s="140">
        <f t="shared" si="1"/>
        <v>0.04318181818181818</v>
      </c>
      <c r="G15" s="139">
        <f t="shared" si="2"/>
        <v>-174</v>
      </c>
      <c r="H15" s="145">
        <f t="shared" si="3"/>
        <v>-0.9015544041450777</v>
      </c>
    </row>
    <row r="16" spans="2:8" ht="15">
      <c r="B16" s="99" t="s">
        <v>4</v>
      </c>
      <c r="C16" s="144">
        <v>368</v>
      </c>
      <c r="D16" s="147">
        <f t="shared" si="0"/>
        <v>0.3661691542288557</v>
      </c>
      <c r="E16" s="144">
        <v>170</v>
      </c>
      <c r="F16" s="140">
        <f t="shared" si="1"/>
        <v>0.38636363636363635</v>
      </c>
      <c r="G16" s="139">
        <f t="shared" si="2"/>
        <v>-198</v>
      </c>
      <c r="H16" s="145">
        <f t="shared" si="3"/>
        <v>-0.5380434782608695</v>
      </c>
    </row>
    <row r="17" spans="2:8" ht="15" thickBot="1">
      <c r="B17" s="10" t="s">
        <v>22</v>
      </c>
      <c r="C17" s="14">
        <v>1005</v>
      </c>
      <c r="D17" s="92">
        <f t="shared" si="0"/>
        <v>1</v>
      </c>
      <c r="E17" s="14">
        <v>440</v>
      </c>
      <c r="F17" s="92">
        <f t="shared" si="1"/>
        <v>1</v>
      </c>
      <c r="G17" s="14">
        <f t="shared" si="2"/>
        <v>-565</v>
      </c>
      <c r="H17" s="37">
        <f t="shared" si="3"/>
        <v>-0.5621890547263682</v>
      </c>
    </row>
    <row r="18" spans="2:8" ht="14.25">
      <c r="B18" s="85"/>
      <c r="C18" s="85"/>
      <c r="D18" s="85"/>
      <c r="E18" s="85"/>
      <c r="F18" s="85"/>
      <c r="G18" s="85"/>
      <c r="H18" s="85"/>
    </row>
    <row r="19" spans="2:8" ht="14.25">
      <c r="B19" s="85"/>
      <c r="C19" s="85"/>
      <c r="D19" s="85"/>
      <c r="E19" s="85"/>
      <c r="F19" s="85"/>
      <c r="G19" s="85"/>
      <c r="H19" s="85"/>
    </row>
    <row r="20" spans="2:8" ht="15" thickBot="1">
      <c r="B20" s="85"/>
      <c r="C20" s="85"/>
      <c r="D20" s="85"/>
      <c r="E20" s="85"/>
      <c r="F20" s="85"/>
      <c r="G20" s="85"/>
      <c r="H20" s="85"/>
    </row>
    <row r="21" spans="2:8" ht="36" customHeight="1">
      <c r="B21" s="221" t="s">
        <v>37</v>
      </c>
      <c r="C21" s="222"/>
      <c r="D21" s="222"/>
      <c r="E21" s="222"/>
      <c r="F21" s="222"/>
      <c r="G21" s="222"/>
      <c r="H21" s="223"/>
    </row>
    <row r="22" spans="2:8" ht="48.75" customHeight="1">
      <c r="B22" s="13" t="s">
        <v>2</v>
      </c>
      <c r="C22" s="19" t="s">
        <v>80</v>
      </c>
      <c r="D22" s="19" t="s">
        <v>44</v>
      </c>
      <c r="E22" s="19" t="s">
        <v>94</v>
      </c>
      <c r="F22" s="19" t="s">
        <v>44</v>
      </c>
      <c r="G22" s="19" t="s">
        <v>25</v>
      </c>
      <c r="H22" s="20" t="s">
        <v>26</v>
      </c>
    </row>
    <row r="23" spans="2:12" ht="15">
      <c r="B23" s="9" t="s">
        <v>47</v>
      </c>
      <c r="C23" s="178">
        <v>86</v>
      </c>
      <c r="D23" s="147">
        <f aca="true" t="shared" si="4" ref="D23:D31">C23/C$31</f>
        <v>0.09440175631174534</v>
      </c>
      <c r="E23" s="146">
        <v>49</v>
      </c>
      <c r="F23" s="15">
        <f aca="true" t="shared" si="5" ref="F23:F31">E23/E$31</f>
        <v>0.1952191235059761</v>
      </c>
      <c r="G23" s="12">
        <f>E23-C23</f>
        <v>-37</v>
      </c>
      <c r="H23" s="16">
        <f aca="true" t="shared" si="6" ref="H23:H28">(E23-C23)/ABS(C23)</f>
        <v>-0.43023255813953487</v>
      </c>
      <c r="L23" s="132"/>
    </row>
    <row r="24" spans="2:12" ht="15">
      <c r="B24" s="9" t="s">
        <v>60</v>
      </c>
      <c r="C24" s="146">
        <v>52</v>
      </c>
      <c r="D24" s="147">
        <f t="shared" si="4"/>
        <v>0.0570801317233809</v>
      </c>
      <c r="E24" s="146">
        <v>37</v>
      </c>
      <c r="F24" s="15">
        <f t="shared" si="5"/>
        <v>0.14741035856573706</v>
      </c>
      <c r="G24" s="12">
        <f>E24-C24</f>
        <v>-15</v>
      </c>
      <c r="H24" s="16">
        <f>(E24-C24)/ABS(C24)</f>
        <v>-0.28846153846153844</v>
      </c>
      <c r="L24" s="132"/>
    </row>
    <row r="25" spans="2:8" ht="15">
      <c r="B25" s="9" t="s">
        <v>3</v>
      </c>
      <c r="C25" s="178">
        <v>277</v>
      </c>
      <c r="D25" s="147">
        <f t="shared" si="4"/>
        <v>0.3040614709110867</v>
      </c>
      <c r="E25" s="146">
        <v>32</v>
      </c>
      <c r="F25" s="15">
        <f t="shared" si="5"/>
        <v>0.12749003984063745</v>
      </c>
      <c r="G25" s="12">
        <f aca="true" t="shared" si="7" ref="G25:G30">E25-C25</f>
        <v>-245</v>
      </c>
      <c r="H25" s="16">
        <f t="shared" si="6"/>
        <v>-0.8844765342960289</v>
      </c>
    </row>
    <row r="26" spans="2:8" ht="15">
      <c r="B26" s="9" t="s">
        <v>59</v>
      </c>
      <c r="C26" s="146">
        <v>42</v>
      </c>
      <c r="D26" s="147">
        <f t="shared" si="4"/>
        <v>0.04610318331503842</v>
      </c>
      <c r="E26" s="146">
        <v>18</v>
      </c>
      <c r="F26" s="15">
        <f t="shared" si="5"/>
        <v>0.07171314741035857</v>
      </c>
      <c r="G26" s="12">
        <f t="shared" si="7"/>
        <v>-24</v>
      </c>
      <c r="H26" s="16">
        <f t="shared" si="6"/>
        <v>-0.5714285714285714</v>
      </c>
    </row>
    <row r="27" spans="2:8" ht="15">
      <c r="B27" s="9" t="s">
        <v>48</v>
      </c>
      <c r="C27" s="146">
        <v>161</v>
      </c>
      <c r="D27" s="147">
        <f t="shared" si="4"/>
        <v>0.17672886937431395</v>
      </c>
      <c r="E27" s="146">
        <v>15</v>
      </c>
      <c r="F27" s="15">
        <f t="shared" si="5"/>
        <v>0.05976095617529881</v>
      </c>
      <c r="G27" s="12">
        <f t="shared" si="7"/>
        <v>-146</v>
      </c>
      <c r="H27" s="16">
        <f t="shared" si="6"/>
        <v>-0.906832298136646</v>
      </c>
    </row>
    <row r="28" spans="2:8" ht="15">
      <c r="B28" s="9" t="s">
        <v>34</v>
      </c>
      <c r="C28" s="146">
        <v>50</v>
      </c>
      <c r="D28" s="147">
        <f t="shared" si="4"/>
        <v>0.054884742041712405</v>
      </c>
      <c r="E28" s="146">
        <v>12</v>
      </c>
      <c r="F28" s="15">
        <f t="shared" si="5"/>
        <v>0.04780876494023904</v>
      </c>
      <c r="G28" s="12">
        <f t="shared" si="7"/>
        <v>-38</v>
      </c>
      <c r="H28" s="16">
        <f t="shared" si="6"/>
        <v>-0.76</v>
      </c>
    </row>
    <row r="29" spans="2:8" ht="15">
      <c r="B29" s="9" t="s">
        <v>61</v>
      </c>
      <c r="C29" s="146">
        <v>49</v>
      </c>
      <c r="D29" s="147">
        <f t="shared" si="4"/>
        <v>0.05378704720087816</v>
      </c>
      <c r="E29" s="146">
        <v>6</v>
      </c>
      <c r="F29" s="15">
        <f t="shared" si="5"/>
        <v>0.02390438247011952</v>
      </c>
      <c r="G29" s="12">
        <f t="shared" si="7"/>
        <v>-43</v>
      </c>
      <c r="H29" s="16">
        <v>13</v>
      </c>
    </row>
    <row r="30" spans="2:8" ht="15">
      <c r="B30" s="9" t="s">
        <v>4</v>
      </c>
      <c r="C30" s="146">
        <v>194</v>
      </c>
      <c r="D30" s="147">
        <f t="shared" si="4"/>
        <v>0.21295279912184412</v>
      </c>
      <c r="E30" s="146">
        <v>82</v>
      </c>
      <c r="F30" s="15">
        <f t="shared" si="5"/>
        <v>0.32669322709163345</v>
      </c>
      <c r="G30" s="12">
        <f t="shared" si="7"/>
        <v>-112</v>
      </c>
      <c r="H30" s="16">
        <f>(E30-C30)/ABS(C30)</f>
        <v>-0.5773195876288659</v>
      </c>
    </row>
    <row r="31" spans="2:8" ht="15" thickBot="1">
      <c r="B31" s="10" t="s">
        <v>22</v>
      </c>
      <c r="C31" s="14">
        <v>911</v>
      </c>
      <c r="D31" s="92">
        <f t="shared" si="4"/>
        <v>1</v>
      </c>
      <c r="E31" s="14">
        <v>251</v>
      </c>
      <c r="F31" s="92">
        <f t="shared" si="5"/>
        <v>1</v>
      </c>
      <c r="G31" s="14">
        <f>E31-C31</f>
        <v>-660</v>
      </c>
      <c r="H31" s="37">
        <f>(E31-C31)/ABS(C31)</f>
        <v>-0.7244785949506037</v>
      </c>
    </row>
    <row r="32" spans="2:5" ht="15">
      <c r="B32" s="125"/>
      <c r="C32" s="126"/>
      <c r="D32" s="125"/>
      <c r="E32" s="126"/>
    </row>
    <row r="33" ht="15">
      <c r="E33" s="124"/>
    </row>
  </sheetData>
  <sheetProtection/>
  <mergeCells count="3">
    <mergeCell ref="B7:H7"/>
    <mergeCell ref="B3:H3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K25"/>
  <sheetViews>
    <sheetView zoomScaleSheetLayoutView="130" zoomScalePageLayoutView="0" workbookViewId="0" topLeftCell="A1">
      <selection activeCell="I52" sqref="I52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375" style="0" customWidth="1"/>
    <col min="4" max="4" width="10.25390625" style="0" customWidth="1"/>
    <col min="5" max="5" width="10.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18" t="s">
        <v>86</v>
      </c>
      <c r="C3" s="219"/>
      <c r="D3" s="219"/>
      <c r="E3" s="219"/>
      <c r="F3" s="219"/>
      <c r="G3" s="219"/>
      <c r="H3" s="220"/>
    </row>
    <row r="4" spans="2:11" ht="14.25">
      <c r="B4" s="85"/>
      <c r="C4" s="85"/>
      <c r="D4" s="85"/>
      <c r="E4" s="85"/>
      <c r="F4" s="85"/>
      <c r="G4" s="85"/>
      <c r="H4" s="85"/>
      <c r="K4" s="157"/>
    </row>
    <row r="5" spans="2:8" ht="14.25">
      <c r="B5" s="167"/>
      <c r="C5" s="167"/>
      <c r="D5" s="167"/>
      <c r="E5" s="167"/>
      <c r="F5" s="167"/>
      <c r="G5" s="167"/>
      <c r="H5" s="167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8.75" customHeight="1">
      <c r="B7" s="221" t="s">
        <v>73</v>
      </c>
      <c r="C7" s="222"/>
      <c r="D7" s="222"/>
      <c r="E7" s="222"/>
      <c r="F7" s="222"/>
      <c r="G7" s="222"/>
      <c r="H7" s="223"/>
    </row>
    <row r="8" spans="2:8" ht="53.25" customHeight="1">
      <c r="B8" s="13" t="s">
        <v>2</v>
      </c>
      <c r="C8" s="19" t="s">
        <v>80</v>
      </c>
      <c r="D8" s="19" t="s">
        <v>44</v>
      </c>
      <c r="E8" s="19" t="s">
        <v>94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34</v>
      </c>
      <c r="C9" s="146">
        <v>44</v>
      </c>
      <c r="D9" s="147">
        <f aca="true" t="shared" si="0" ref="D9:D17">C9/C$17</f>
        <v>0.05472636815920398</v>
      </c>
      <c r="E9" s="146">
        <v>60</v>
      </c>
      <c r="F9" s="147">
        <f aca="true" t="shared" si="1" ref="F9:F17">E9/E$17</f>
        <v>0.13636363636363635</v>
      </c>
      <c r="G9" s="146">
        <f aca="true" t="shared" si="2" ref="G9:G17">E9-C9</f>
        <v>16</v>
      </c>
      <c r="H9" s="168">
        <f aca="true" t="shared" si="3" ref="H9:H17">(E9-C9)/ABS(C9)</f>
        <v>0.36363636363636365</v>
      </c>
    </row>
    <row r="10" spans="2:8" ht="15">
      <c r="B10" s="9" t="s">
        <v>60</v>
      </c>
      <c r="C10" s="146">
        <v>37</v>
      </c>
      <c r="D10" s="147">
        <f t="shared" si="0"/>
        <v>0.046019900497512436</v>
      </c>
      <c r="E10" s="146">
        <v>51</v>
      </c>
      <c r="F10" s="147">
        <f t="shared" si="1"/>
        <v>0.1159090909090909</v>
      </c>
      <c r="G10" s="146">
        <f t="shared" si="2"/>
        <v>14</v>
      </c>
      <c r="H10" s="168">
        <f t="shared" si="3"/>
        <v>0.3783783783783784</v>
      </c>
    </row>
    <row r="11" spans="2:8" ht="15">
      <c r="B11" s="9" t="s">
        <v>12</v>
      </c>
      <c r="C11" s="146">
        <v>82</v>
      </c>
      <c r="D11" s="147">
        <f t="shared" si="0"/>
        <v>0.10199004975124377</v>
      </c>
      <c r="E11" s="146">
        <v>49</v>
      </c>
      <c r="F11" s="147">
        <f t="shared" si="1"/>
        <v>0.11136363636363636</v>
      </c>
      <c r="G11" s="146">
        <f t="shared" si="2"/>
        <v>-33</v>
      </c>
      <c r="H11" s="168">
        <f t="shared" si="3"/>
        <v>-0.4024390243902439</v>
      </c>
    </row>
    <row r="12" spans="2:8" ht="15">
      <c r="B12" s="9" t="s">
        <v>71</v>
      </c>
      <c r="C12" s="146">
        <v>15</v>
      </c>
      <c r="D12" s="147">
        <f t="shared" si="0"/>
        <v>0.018656716417910446</v>
      </c>
      <c r="E12" s="146">
        <v>34</v>
      </c>
      <c r="F12" s="147">
        <f t="shared" si="1"/>
        <v>0.07727272727272727</v>
      </c>
      <c r="G12" s="146">
        <f t="shared" si="2"/>
        <v>19</v>
      </c>
      <c r="H12" s="168">
        <f t="shared" si="3"/>
        <v>1.2666666666666666</v>
      </c>
    </row>
    <row r="13" spans="2:8" ht="15">
      <c r="B13" s="9" t="s">
        <v>59</v>
      </c>
      <c r="C13" s="146">
        <v>35</v>
      </c>
      <c r="D13" s="147">
        <f t="shared" si="0"/>
        <v>0.043532338308457715</v>
      </c>
      <c r="E13" s="146">
        <v>26</v>
      </c>
      <c r="F13" s="147">
        <f t="shared" si="1"/>
        <v>0.05909090909090909</v>
      </c>
      <c r="G13" s="146">
        <f t="shared" si="2"/>
        <v>-9</v>
      </c>
      <c r="H13" s="168">
        <f t="shared" si="3"/>
        <v>-0.2571428571428571</v>
      </c>
    </row>
    <row r="14" spans="2:8" ht="15">
      <c r="B14" s="9" t="s">
        <v>21</v>
      </c>
      <c r="C14" s="146">
        <v>234</v>
      </c>
      <c r="D14" s="147">
        <f t="shared" si="0"/>
        <v>0.291044776119403</v>
      </c>
      <c r="E14" s="146">
        <v>14</v>
      </c>
      <c r="F14" s="147">
        <f t="shared" si="1"/>
        <v>0.031818181818181815</v>
      </c>
      <c r="G14" s="146">
        <f t="shared" si="2"/>
        <v>-220</v>
      </c>
      <c r="H14" s="168">
        <f t="shared" si="3"/>
        <v>-0.9401709401709402</v>
      </c>
    </row>
    <row r="15" spans="2:8" ht="15">
      <c r="B15" s="9" t="s">
        <v>23</v>
      </c>
      <c r="C15" s="146">
        <v>73</v>
      </c>
      <c r="D15" s="147">
        <f t="shared" si="0"/>
        <v>0.09079601990049752</v>
      </c>
      <c r="E15" s="146">
        <v>13</v>
      </c>
      <c r="F15" s="147">
        <f t="shared" si="1"/>
        <v>0.029545454545454545</v>
      </c>
      <c r="G15" s="146">
        <f t="shared" si="2"/>
        <v>-60</v>
      </c>
      <c r="H15" s="168">
        <f t="shared" si="3"/>
        <v>-0.821917808219178</v>
      </c>
    </row>
    <row r="16" spans="2:8" ht="15">
      <c r="B16" s="99" t="s">
        <v>4</v>
      </c>
      <c r="C16" s="144">
        <v>284</v>
      </c>
      <c r="D16" s="143">
        <f t="shared" si="0"/>
        <v>0.35323383084577115</v>
      </c>
      <c r="E16" s="144">
        <v>193</v>
      </c>
      <c r="F16" s="143">
        <f t="shared" si="1"/>
        <v>0.43863636363636366</v>
      </c>
      <c r="G16" s="144">
        <f t="shared" si="2"/>
        <v>-91</v>
      </c>
      <c r="H16" s="169">
        <f t="shared" si="3"/>
        <v>-0.3204225352112676</v>
      </c>
    </row>
    <row r="17" spans="2:8" ht="15" thickBot="1">
      <c r="B17" s="10" t="s">
        <v>22</v>
      </c>
      <c r="C17" s="14">
        <v>804</v>
      </c>
      <c r="D17" s="92">
        <f t="shared" si="0"/>
        <v>1</v>
      </c>
      <c r="E17" s="14">
        <v>440</v>
      </c>
      <c r="F17" s="92">
        <f t="shared" si="1"/>
        <v>1</v>
      </c>
      <c r="G17" s="14">
        <f t="shared" si="2"/>
        <v>-364</v>
      </c>
      <c r="H17" s="11">
        <f t="shared" si="3"/>
        <v>-0.4527363184079602</v>
      </c>
    </row>
    <row r="18" spans="2:8" ht="14.25">
      <c r="B18" s="85"/>
      <c r="C18" s="85"/>
      <c r="D18" s="85"/>
      <c r="E18" s="85"/>
      <c r="F18" s="85"/>
      <c r="G18" s="85"/>
      <c r="H18" s="85"/>
    </row>
    <row r="19" spans="2:8" ht="14.25">
      <c r="B19" s="85"/>
      <c r="C19" s="85"/>
      <c r="D19" s="85"/>
      <c r="E19" s="85"/>
      <c r="F19" s="85"/>
      <c r="G19" s="85"/>
      <c r="H19" s="85"/>
    </row>
    <row r="20" spans="3:8" ht="14.25">
      <c r="C20" s="85"/>
      <c r="D20" s="85"/>
      <c r="E20" s="85"/>
      <c r="F20" s="85"/>
      <c r="G20" s="85"/>
      <c r="H20" s="85"/>
    </row>
    <row r="21" spans="3:8" ht="14.25">
      <c r="C21" s="85"/>
      <c r="D21" s="85"/>
      <c r="E21" s="85"/>
      <c r="F21" s="85"/>
      <c r="G21" s="85"/>
      <c r="H21" s="85"/>
    </row>
    <row r="22" spans="3:8" ht="14.25">
      <c r="C22" s="85"/>
      <c r="D22" s="85"/>
      <c r="E22" s="85"/>
      <c r="F22" s="85"/>
      <c r="G22" s="85"/>
      <c r="H22" s="85"/>
    </row>
    <row r="23" spans="3:8" ht="14.25">
      <c r="C23" s="85"/>
      <c r="D23" s="85"/>
      <c r="E23" s="85"/>
      <c r="F23" s="85"/>
      <c r="G23" s="85"/>
      <c r="H23" s="85"/>
    </row>
    <row r="24" spans="3:8" ht="14.25">
      <c r="C24" s="85"/>
      <c r="D24" s="85"/>
      <c r="E24" s="85"/>
      <c r="F24" s="85"/>
      <c r="G24" s="85"/>
      <c r="H24" s="85"/>
    </row>
    <row r="25" spans="3:8" ht="14.25">
      <c r="C25" s="85"/>
      <c r="D25" s="85"/>
      <c r="E25" s="85"/>
      <c r="F25" s="85"/>
      <c r="G25" s="85"/>
      <c r="H25" s="85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10" zoomScalePageLayoutView="0" workbookViewId="0" topLeftCell="A1">
      <selection activeCell="H83" sqref="H83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51"/>
      <c r="B3" s="206" t="s">
        <v>20</v>
      </c>
      <c r="C3" s="207"/>
      <c r="D3" s="207"/>
      <c r="E3" s="207"/>
      <c r="F3" s="208"/>
      <c r="G3" s="51"/>
      <c r="H3" s="24"/>
      <c r="I3" s="24"/>
    </row>
    <row r="4" spans="1:10" ht="18" customHeight="1">
      <c r="A4" s="52"/>
      <c r="B4" s="197" t="s">
        <v>87</v>
      </c>
      <c r="C4" s="217"/>
      <c r="D4" s="217"/>
      <c r="E4" s="217"/>
      <c r="F4" s="198"/>
      <c r="G4" s="52"/>
      <c r="H4" s="23"/>
      <c r="I4" s="23"/>
      <c r="J4" s="2"/>
    </row>
    <row r="5" spans="1:8" ht="15">
      <c r="A5" s="25"/>
      <c r="B5" s="25"/>
      <c r="C5" s="25"/>
      <c r="D5" s="25"/>
      <c r="E5" s="25"/>
      <c r="F5" s="25"/>
      <c r="G5" s="25"/>
      <c r="H5" s="85"/>
    </row>
    <row r="6" spans="1:7" ht="15">
      <c r="A6" s="25"/>
      <c r="B6" s="25"/>
      <c r="C6" s="25"/>
      <c r="D6" s="25"/>
      <c r="E6" s="25"/>
      <c r="F6" s="25"/>
      <c r="G6" s="25"/>
    </row>
    <row r="7" spans="1:7" ht="14.25" customHeight="1" thickBot="1">
      <c r="A7" s="25"/>
      <c r="B7" s="25"/>
      <c r="C7" s="25"/>
      <c r="D7" s="25"/>
      <c r="E7" s="25"/>
      <c r="F7" s="25"/>
      <c r="G7" s="25"/>
    </row>
    <row r="8" spans="1:7" ht="33" customHeight="1" thickBot="1">
      <c r="A8" s="25"/>
      <c r="B8" s="102"/>
      <c r="C8" s="103" t="s">
        <v>80</v>
      </c>
      <c r="D8" s="103" t="s">
        <v>95</v>
      </c>
      <c r="E8" s="104" t="s">
        <v>25</v>
      </c>
      <c r="F8" s="105" t="s">
        <v>39</v>
      </c>
      <c r="G8" s="25"/>
    </row>
    <row r="9" spans="1:7" ht="32.25" customHeight="1">
      <c r="A9" s="25"/>
      <c r="B9" s="106" t="s">
        <v>40</v>
      </c>
      <c r="C9" s="179">
        <v>28803</v>
      </c>
      <c r="D9" s="179">
        <v>3187</v>
      </c>
      <c r="E9" s="40">
        <f>D9-C9</f>
        <v>-25616</v>
      </c>
      <c r="F9" s="47">
        <f>(D9-C9)/ABS(C9)</f>
        <v>-0.8893518036315662</v>
      </c>
      <c r="G9" s="25"/>
    </row>
    <row r="10" spans="1:7" ht="22.5" customHeight="1">
      <c r="A10" s="25"/>
      <c r="B10" s="53" t="s">
        <v>7</v>
      </c>
      <c r="C10" s="146">
        <v>630</v>
      </c>
      <c r="D10" s="146">
        <v>48</v>
      </c>
      <c r="E10" s="18">
        <f>D10-C10</f>
        <v>-582</v>
      </c>
      <c r="F10" s="16">
        <f>(D10-C10)/ABS(C10)</f>
        <v>-0.9238095238095239</v>
      </c>
      <c r="G10" s="25"/>
    </row>
    <row r="11" spans="1:7" ht="21.75" customHeight="1" thickBot="1">
      <c r="A11" s="25"/>
      <c r="B11" s="54" t="s">
        <v>1</v>
      </c>
      <c r="C11" s="158">
        <v>28173</v>
      </c>
      <c r="D11" s="158">
        <v>3139</v>
      </c>
      <c r="E11" s="21">
        <f>D11-C11</f>
        <v>-25034</v>
      </c>
      <c r="F11" s="111">
        <f>(D11-C11)/ABS(C11)</f>
        <v>-0.8885812657508962</v>
      </c>
      <c r="G11" s="25"/>
    </row>
    <row r="12" spans="1:7" ht="32.25" customHeight="1">
      <c r="A12" s="25"/>
      <c r="B12" s="55" t="s">
        <v>41</v>
      </c>
      <c r="C12" s="148">
        <f>C10/C$9</f>
        <v>0.021872721591500884</v>
      </c>
      <c r="D12" s="141">
        <f>D10/D$9</f>
        <v>0.015061186068402886</v>
      </c>
      <c r="E12" s="108"/>
      <c r="F12" s="109"/>
      <c r="G12" s="25"/>
    </row>
    <row r="13" spans="1:7" ht="37.5" customHeight="1" thickBot="1">
      <c r="A13" s="25"/>
      <c r="B13" s="56" t="s">
        <v>42</v>
      </c>
      <c r="C13" s="149">
        <f>C11/C$9</f>
        <v>0.9781272784084991</v>
      </c>
      <c r="D13" s="142">
        <f>D11/D$9</f>
        <v>0.9849388139315971</v>
      </c>
      <c r="E13" s="110"/>
      <c r="F13" s="107"/>
      <c r="G13" s="25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2017-12-05T11:54:52Z</cp:lastPrinted>
  <dcterms:created xsi:type="dcterms:W3CDTF">2003-11-27T11:23:38Z</dcterms:created>
  <dcterms:modified xsi:type="dcterms:W3CDTF">2017-12-12T08:26:45Z</dcterms:modified>
  <cp:category/>
  <cp:version/>
  <cp:contentType/>
  <cp:contentStatus/>
</cp:coreProperties>
</file>