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2975" windowHeight="11025" tabRatio="707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'0'!$A$1:$I$37</definedName>
    <definedName name="_xlnm.Print_Area" localSheetId="1">'1'!$A$1:$D$25</definedName>
    <definedName name="_xlnm.Print_Area" localSheetId="10">'10'!$A$1:$G$40</definedName>
    <definedName name="_xlnm.Print_Area" localSheetId="11">'11'!$B$1:$G$42</definedName>
    <definedName name="_xlnm.Print_Area" localSheetId="2">'2'!$A$1:$H$49</definedName>
    <definedName name="_xlnm.Print_Area" localSheetId="3">'3'!$A$1:$G$42</definedName>
    <definedName name="_xlnm.Print_Area" localSheetId="4">'4'!$A$1:$I$45</definedName>
    <definedName name="_xlnm.Print_Area" localSheetId="5">'5'!$A$1:$I$31</definedName>
    <definedName name="_xlnm.Print_Area" localSheetId="6">'6'!$A$1:$I$32</definedName>
    <definedName name="_xlnm.Print_Area" localSheetId="7">'7'!$A$1:$I$19</definedName>
    <definedName name="_xlnm.Print_Area" localSheetId="8">'8'!$A$1:$G$44</definedName>
    <definedName name="_xlnm.Print_Area" localSheetId="9">'9'!$B$1:$G$42</definedName>
  </definedNames>
  <calcPr fullCalcOnLoad="1"/>
</workbook>
</file>

<file path=xl/sharedStrings.xml><?xml version="1.0" encoding="utf-8"?>
<sst xmlns="http://schemas.openxmlformats.org/spreadsheetml/2006/main" count="212" uniqueCount="97">
  <si>
    <t>Összesen</t>
  </si>
  <si>
    <t>Európán kívüli</t>
  </si>
  <si>
    <t>Állampolgárság</t>
  </si>
  <si>
    <t>afgán</t>
  </si>
  <si>
    <t>egyéb</t>
  </si>
  <si>
    <t xml:space="preserve"> </t>
  </si>
  <si>
    <t xml:space="preserve">  </t>
  </si>
  <si>
    <t>Európai</t>
  </si>
  <si>
    <t>Tartózkodási engedély</t>
  </si>
  <si>
    <t>Statisztikák</t>
  </si>
  <si>
    <t>Regisztrációs igazolás</t>
  </si>
  <si>
    <t>Állandó tartózkodási kártya</t>
  </si>
  <si>
    <t>szerb</t>
  </si>
  <si>
    <t>Státusz megnevezése</t>
  </si>
  <si>
    <t>EK letelepedési engedély</t>
  </si>
  <si>
    <t>Nemzeti letelepedési engedély</t>
  </si>
  <si>
    <t>Ideiglenes letelepedési engedély</t>
  </si>
  <si>
    <t>Benyújtott kérelmek száma</t>
  </si>
  <si>
    <t>EGT állampolgár harmadik ország állampolgárságával rendelkező családtagja</t>
  </si>
  <si>
    <t>Magyar állampolgár harmadik ország állampolgárságával rendelkező családtagja</t>
  </si>
  <si>
    <t>A Magyarországra érkezett menedékkérők számának alakulása</t>
  </si>
  <si>
    <t>koszovói</t>
  </si>
  <si>
    <t>összesen</t>
  </si>
  <si>
    <t>török</t>
  </si>
  <si>
    <t>A 2007. évi I. törvény (Szmtv.) alapján benyújtott tartózkodási kérelmek száma</t>
  </si>
  <si>
    <t>Változás</t>
  </si>
  <si>
    <t>Változás %-ban</t>
  </si>
  <si>
    <t>A tartózkodás célja</t>
  </si>
  <si>
    <t>Családi együttélés</t>
  </si>
  <si>
    <t>Tanulmányok folytatása</t>
  </si>
  <si>
    <t>Egyéb cél</t>
  </si>
  <si>
    <t>Hivatalos</t>
  </si>
  <si>
    <t>Összes kérelem %-ban</t>
  </si>
  <si>
    <t>Egyéb tartózkodási célok</t>
  </si>
  <si>
    <t>pakisztáni</t>
  </si>
  <si>
    <t>Idegenrendészeti hatóság által elrendelt kiutasítások                                                                     főbb állampolgárság</t>
  </si>
  <si>
    <t xml:space="preserve">Idegenrendészeti őrizet elrendelése                                                                                                                            főbb  állampolgárság </t>
  </si>
  <si>
    <t xml:space="preserve">Kijelölt helyen való tartózkodás elrendelése                                                                                               főbb állampolgárság </t>
  </si>
  <si>
    <t xml:space="preserve">Változás </t>
  </si>
  <si>
    <t>Változás 
%-ban</t>
  </si>
  <si>
    <t>Regisztrált menedékkérők 
száma összesen</t>
  </si>
  <si>
    <t>Európaiak száma az összes 
menedékkérő %-ában</t>
  </si>
  <si>
    <t>Európán kívüliek száma az összes menedékkérő %-ában</t>
  </si>
  <si>
    <t>Nemzeti tartózkodási engedély</t>
  </si>
  <si>
    <t>Összes eset %-ában</t>
  </si>
  <si>
    <t xml:space="preserve">A 2007. évi II. törvény (Harmtv.) alapján három hónapot meghaladó tartózkodást, illetve letelepedést biztosító kérelmek száma </t>
  </si>
  <si>
    <t>Menenekültügyi őrizet elrendelése</t>
  </si>
  <si>
    <t>iraki</t>
  </si>
  <si>
    <t>szír</t>
  </si>
  <si>
    <t>Engedélytípusok</t>
  </si>
  <si>
    <t>menekültként elismerés</t>
  </si>
  <si>
    <t>oltalmazottként elismerés</t>
  </si>
  <si>
    <t>megszüntetés</t>
  </si>
  <si>
    <t>elutasítás</t>
  </si>
  <si>
    <t>BÁH által kiállított bevándorlási engedély</t>
  </si>
  <si>
    <t xml:space="preserve">A menekültügyi hatóság által meghozott döntések </t>
  </si>
  <si>
    <t>BÁH által kiállított letelepedési engedély</t>
  </si>
  <si>
    <t>befogadottkénti elismerés</t>
  </si>
  <si>
    <t>Magyarország által kiállított  tartózkodásra jogosító érvényes engedéllyel rendelkezők száma</t>
  </si>
  <si>
    <t>marokkói</t>
  </si>
  <si>
    <t>algériai</t>
  </si>
  <si>
    <t>iráni</t>
  </si>
  <si>
    <t>Menekültként személyi 
igazolvánnyal rendelkező*</t>
  </si>
  <si>
    <t>Oltalmazottként személyi
igazolvánnyal rendelkező*</t>
  </si>
  <si>
    <t>Befogadott **</t>
  </si>
  <si>
    <t xml:space="preserve">Keresőtevékenység, munkavállalás, jövedelemszerzés </t>
  </si>
  <si>
    <t>Bevándorlási és Menekültügyi Hivatal</t>
  </si>
  <si>
    <t>vietnámi</t>
  </si>
  <si>
    <t>román</t>
  </si>
  <si>
    <t>palesztin</t>
  </si>
  <si>
    <t xml:space="preserve">Bíróság által elrendelt kiutasítás végrehajtásának elrendelése                                                                                                                                                                                    főbb állampolgárság </t>
  </si>
  <si>
    <t>nigériai</t>
  </si>
  <si>
    <t>ukrán</t>
  </si>
  <si>
    <t xml:space="preserve">Kitoloncolás                                                                                                                                                         főbb állampolgárság szerint </t>
  </si>
  <si>
    <t>kínai</t>
  </si>
  <si>
    <t>**2017.06.30-i állapot</t>
  </si>
  <si>
    <t>*2017.06.30-i állapot, Belügyminisztérium Személyi Nyilvántartási és Igazgatási Főosztály Operatív Szolgáltatási Osztály adatai</t>
  </si>
  <si>
    <t>2016. I.-X. hónap  -  2017. I.-X. hónap</t>
  </si>
  <si>
    <t xml:space="preserve">2016. I-X. hónap  -  2017. I-X. hónap </t>
  </si>
  <si>
    <t>2016. I-X.
hónap</t>
  </si>
  <si>
    <t xml:space="preserve">2017. I-X.
hónap </t>
  </si>
  <si>
    <t>2017. I-X.
hónap</t>
  </si>
  <si>
    <t xml:space="preserve">2016. I-X. hónap - 2017. I-X. hónap </t>
  </si>
  <si>
    <t xml:space="preserve"> A Harmtv. alapján tartózkodási jogosultságot kérelmezők számának alakulása
 főbb tartózkodási célok szerint 
2016. I-X. hónap  -  2017. I-X. hónap</t>
  </si>
  <si>
    <t>2016. I-X. hónap</t>
  </si>
  <si>
    <t>2017. I-X. hónap</t>
  </si>
  <si>
    <t>2016. I-X. hónap  -  2017. I-X. hónap</t>
  </si>
  <si>
    <t>2017.  I-X. hónap</t>
  </si>
  <si>
    <t>Menekültügyi hatóság által meghozott döntések
2016. I-X. hónap  -  2017. I-X.hónap</t>
  </si>
  <si>
    <t>Menedékjog iránti kérelmek számának alakulása I.
 főbb állampolgárság szerint 
2017. I-X. hónap</t>
  </si>
  <si>
    <t>kubai</t>
  </si>
  <si>
    <t>Kényszerintézkedési statisztikai adatok I.                                                                                                                                     2016. I-X. hónap  -  2017. I-X. hónap</t>
  </si>
  <si>
    <t>Kényszerintézkedési statisztikai adatok  II.                                                                                                                                       2016. I-X. hónap  -  2017. I-X. hónap</t>
  </si>
  <si>
    <t>Menekültügyi őrizet elrendelések száma főbb állampolgárságonként 
2016. I-X. hónap  -  2017. I-X. hónap</t>
  </si>
  <si>
    <t>2017. október 31 -i állapot szerint</t>
  </si>
  <si>
    <t>2017.10.31-i állapot</t>
  </si>
  <si>
    <t>Kényszerintézkedési statisztikai adatok  III.                                                                                                                                        2016. I-X. hónap  -  2017. I-X. hónap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</si>
</sst>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26"/>
      <name val="Times New Roman"/>
      <family val="1"/>
    </font>
    <font>
      <sz val="26"/>
      <name val="Arial CE"/>
      <family val="0"/>
    </font>
    <font>
      <b/>
      <sz val="24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1"/>
    </font>
    <font>
      <b/>
      <i/>
      <sz val="12"/>
      <name val="Times New Roman CE"/>
      <family val="0"/>
    </font>
    <font>
      <sz val="11"/>
      <name val="Arial"/>
      <family val="2"/>
    </font>
    <font>
      <b/>
      <sz val="12"/>
      <name val="Times New Roman CE"/>
      <family val="0"/>
    </font>
    <font>
      <sz val="12"/>
      <name val="Arial CE"/>
      <family val="2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8"/>
      <color indexed="8"/>
      <name val="Times New Roman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sz val="18.25"/>
      <color indexed="8"/>
      <name val="Arial"/>
      <family val="0"/>
    </font>
    <font>
      <b/>
      <sz val="9.25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Calibri"/>
      <family val="0"/>
    </font>
    <font>
      <sz val="1.5"/>
      <color indexed="8"/>
      <name val="Arial"/>
      <family val="0"/>
    </font>
    <font>
      <sz val="1"/>
      <color indexed="8"/>
      <name val="Times New Roman"/>
      <family val="0"/>
    </font>
    <font>
      <sz val="1.1"/>
      <color indexed="8"/>
      <name val="Arial"/>
      <family val="0"/>
    </font>
    <font>
      <sz val="14.75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54" applyFont="1">
      <alignment/>
      <protection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7" borderId="10" xfId="0" applyFont="1" applyFill="1" applyBorder="1" applyAlignment="1">
      <alignment/>
    </xf>
    <xf numFmtId="0" fontId="16" fillId="23" borderId="11" xfId="0" applyFont="1" applyFill="1" applyBorder="1" applyAlignment="1">
      <alignment/>
    </xf>
    <xf numFmtId="10" fontId="16" fillId="23" borderId="12" xfId="0" applyNumberFormat="1" applyFont="1" applyFill="1" applyBorder="1" applyAlignment="1">
      <alignment/>
    </xf>
    <xf numFmtId="0" fontId="17" fillId="0" borderId="13" xfId="0" applyFont="1" applyBorder="1" applyAlignment="1">
      <alignment horizontal="center"/>
    </xf>
    <xf numFmtId="0" fontId="16" fillId="7" borderId="10" xfId="0" applyFont="1" applyFill="1" applyBorder="1" applyAlignment="1">
      <alignment horizontal="center" vertical="center"/>
    </xf>
    <xf numFmtId="0" fontId="16" fillId="23" borderId="14" xfId="0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/>
    </xf>
    <xf numFmtId="10" fontId="17" fillId="0" borderId="15" xfId="0" applyNumberFormat="1" applyFont="1" applyBorder="1" applyAlignment="1">
      <alignment horizontal="center"/>
    </xf>
    <xf numFmtId="10" fontId="15" fillId="0" borderId="15" xfId="0" applyNumberFormat="1" applyFont="1" applyBorder="1" applyAlignment="1">
      <alignment/>
    </xf>
    <xf numFmtId="3" fontId="17" fillId="0" borderId="13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6" fillId="24" borderId="17" xfId="0" applyFont="1" applyFill="1" applyBorder="1" applyAlignment="1">
      <alignment horizontal="center" vertical="center"/>
    </xf>
    <xf numFmtId="0" fontId="16" fillId="24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3" fontId="16" fillId="23" borderId="17" xfId="0" applyNumberFormat="1" applyFont="1" applyFill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0" fontId="16" fillId="23" borderId="12" xfId="0" applyNumberFormat="1" applyFont="1" applyFill="1" applyBorder="1" applyAlignment="1">
      <alignment horizontal="center"/>
    </xf>
    <xf numFmtId="10" fontId="16" fillId="23" borderId="12" xfId="0" applyNumberFormat="1" applyFont="1" applyFill="1" applyBorder="1" applyAlignment="1">
      <alignment horizontal="center" vertical="center"/>
    </xf>
    <xf numFmtId="0" fontId="16" fillId="24" borderId="22" xfId="0" applyFont="1" applyFill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6" fillId="24" borderId="17" xfId="0" applyFont="1" applyFill="1" applyBorder="1" applyAlignment="1">
      <alignment horizontal="center" vertical="center" wrapText="1"/>
    </xf>
    <xf numFmtId="3" fontId="16" fillId="24" borderId="17" xfId="0" applyNumberFormat="1" applyFont="1" applyFill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2" xfId="0" applyFont="1" applyBorder="1" applyAlignment="1">
      <alignment/>
    </xf>
    <xf numFmtId="10" fontId="17" fillId="0" borderId="25" xfId="0" applyNumberFormat="1" applyFont="1" applyBorder="1" applyAlignment="1">
      <alignment horizontal="center"/>
    </xf>
    <xf numFmtId="10" fontId="17" fillId="0" borderId="12" xfId="0" applyNumberFormat="1" applyFont="1" applyBorder="1" applyAlignment="1">
      <alignment horizontal="center"/>
    </xf>
    <xf numFmtId="0" fontId="16" fillId="23" borderId="22" xfId="0" applyFont="1" applyFill="1" applyBorder="1" applyAlignment="1">
      <alignment/>
    </xf>
    <xf numFmtId="10" fontId="16" fillId="23" borderId="18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wrapText="1"/>
    </xf>
    <xf numFmtId="10" fontId="16" fillId="0" borderId="11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7" fillId="0" borderId="2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54" applyFont="1">
      <alignment/>
      <protection/>
    </xf>
    <xf numFmtId="0" fontId="35" fillId="0" borderId="0" xfId="54" applyFont="1">
      <alignment/>
      <protection/>
    </xf>
    <xf numFmtId="0" fontId="36" fillId="0" borderId="0" xfId="54" applyFont="1" applyBorder="1" applyAlignment="1">
      <alignment wrapText="1"/>
      <protection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justify"/>
    </xf>
    <xf numFmtId="0" fontId="14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 horizontal="right"/>
    </xf>
    <xf numFmtId="0" fontId="16" fillId="24" borderId="22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29" xfId="0" applyFont="1" applyFill="1" applyBorder="1" applyAlignment="1">
      <alignment/>
    </xf>
    <xf numFmtId="0" fontId="16" fillId="7" borderId="10" xfId="0" applyFont="1" applyFill="1" applyBorder="1" applyAlignment="1">
      <alignment vertical="center"/>
    </xf>
    <xf numFmtId="0" fontId="16" fillId="23" borderId="14" xfId="0" applyFont="1" applyFill="1" applyBorder="1" applyAlignment="1">
      <alignment horizontal="center" vertical="center"/>
    </xf>
    <xf numFmtId="10" fontId="16" fillId="23" borderId="14" xfId="0" applyNumberFormat="1" applyFont="1" applyFill="1" applyBorder="1" applyAlignment="1">
      <alignment horizontal="center"/>
    </xf>
    <xf numFmtId="10" fontId="16" fillId="23" borderId="14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16" fillId="7" borderId="30" xfId="0" applyFont="1" applyFill="1" applyBorder="1" applyAlignment="1">
      <alignment/>
    </xf>
    <xf numFmtId="0" fontId="14" fillId="4" borderId="22" xfId="54" applyFont="1" applyFill="1" applyBorder="1" applyAlignment="1">
      <alignment horizontal="center" vertical="center"/>
      <protection/>
    </xf>
    <xf numFmtId="0" fontId="16" fillId="4" borderId="2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24" borderId="31" xfId="0" applyFont="1" applyFill="1" applyBorder="1" applyAlignment="1">
      <alignment vertical="center"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horizontal="center" vertical="center"/>
    </xf>
    <xf numFmtId="0" fontId="16" fillId="24" borderId="33" xfId="0" applyFont="1" applyFill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10" fontId="17" fillId="24" borderId="12" xfId="0" applyNumberFormat="1" applyFont="1" applyFill="1" applyBorder="1" applyAlignment="1">
      <alignment/>
    </xf>
    <xf numFmtId="10" fontId="17" fillId="24" borderId="28" xfId="0" applyNumberFormat="1" applyFont="1" applyFill="1" applyBorder="1" applyAlignment="1">
      <alignment/>
    </xf>
    <xf numFmtId="10" fontId="17" fillId="24" borderId="25" xfId="0" applyNumberFormat="1" applyFont="1" applyFill="1" applyBorder="1" applyAlignment="1">
      <alignment/>
    </xf>
    <xf numFmtId="10" fontId="17" fillId="24" borderId="11" xfId="0" applyNumberFormat="1" applyFont="1" applyFill="1" applyBorder="1" applyAlignment="1">
      <alignment/>
    </xf>
    <xf numFmtId="3" fontId="38" fillId="23" borderId="22" xfId="54" applyNumberFormat="1" applyFont="1" applyFill="1" applyBorder="1" applyAlignment="1">
      <alignment horizontal="left" wrapText="1"/>
      <protection/>
    </xf>
    <xf numFmtId="10" fontId="17" fillId="0" borderId="34" xfId="0" applyNumberFormat="1" applyFont="1" applyBorder="1" applyAlignment="1">
      <alignment horizontal="center"/>
    </xf>
    <xf numFmtId="10" fontId="17" fillId="0" borderId="35" xfId="0" applyNumberFormat="1" applyFont="1" applyBorder="1" applyAlignment="1">
      <alignment horizontal="center"/>
    </xf>
    <xf numFmtId="10" fontId="17" fillId="0" borderId="36" xfId="0" applyNumberFormat="1" applyFont="1" applyBorder="1" applyAlignment="1">
      <alignment horizontal="center"/>
    </xf>
    <xf numFmtId="10" fontId="16" fillId="24" borderId="18" xfId="0" applyNumberFormat="1" applyFont="1" applyFill="1" applyBorder="1" applyAlignment="1">
      <alignment horizontal="center"/>
    </xf>
    <xf numFmtId="10" fontId="17" fillId="0" borderId="16" xfId="0" applyNumberFormat="1" applyFont="1" applyBorder="1" applyAlignment="1">
      <alignment horizontal="center"/>
    </xf>
    <xf numFmtId="3" fontId="38" fillId="0" borderId="0" xfId="54" applyNumberFormat="1" applyFont="1" applyFill="1" applyBorder="1" applyAlignment="1">
      <alignment horizontal="left" wrapText="1"/>
      <protection/>
    </xf>
    <xf numFmtId="3" fontId="38" fillId="0" borderId="0" xfId="54" applyNumberFormat="1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horizontal="center"/>
      <protection/>
    </xf>
    <xf numFmtId="0" fontId="16" fillId="24" borderId="3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/>
    </xf>
    <xf numFmtId="3" fontId="15" fillId="0" borderId="14" xfId="0" applyNumberFormat="1" applyFont="1" applyBorder="1" applyAlignment="1">
      <alignment horizontal="center"/>
    </xf>
    <xf numFmtId="10" fontId="15" fillId="0" borderId="12" xfId="0" applyNumberFormat="1" applyFont="1" applyBorder="1" applyAlignment="1">
      <alignment/>
    </xf>
    <xf numFmtId="0" fontId="14" fillId="4" borderId="38" xfId="54" applyFont="1" applyFill="1" applyBorder="1" applyAlignment="1">
      <alignment horizontal="center" vertical="center"/>
      <protection/>
    </xf>
    <xf numFmtId="0" fontId="14" fillId="4" borderId="18" xfId="54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17" fillId="0" borderId="29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6" fillId="7" borderId="28" xfId="0" applyFont="1" applyFill="1" applyBorder="1" applyAlignment="1">
      <alignment horizontal="center" vertical="center"/>
    </xf>
    <xf numFmtId="3" fontId="16" fillId="23" borderId="14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wrapText="1"/>
    </xf>
    <xf numFmtId="0" fontId="16" fillId="23" borderId="39" xfId="0" applyFont="1" applyFill="1" applyBorder="1" applyAlignment="1">
      <alignment/>
    </xf>
    <xf numFmtId="10" fontId="16" fillId="23" borderId="17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" fontId="17" fillId="0" borderId="29" xfId="0" applyNumberFormat="1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3" fontId="41" fillId="24" borderId="40" xfId="0" applyNumberFormat="1" applyFont="1" applyFill="1" applyBorder="1" applyAlignment="1">
      <alignment horizontal="center"/>
    </xf>
    <xf numFmtId="0" fontId="17" fillId="25" borderId="13" xfId="0" applyFont="1" applyFill="1" applyBorder="1" applyAlignment="1">
      <alignment horizontal="center"/>
    </xf>
    <xf numFmtId="10" fontId="17" fillId="25" borderId="13" xfId="0" applyNumberFormat="1" applyFont="1" applyFill="1" applyBorder="1" applyAlignment="1">
      <alignment horizontal="center"/>
    </xf>
    <xf numFmtId="10" fontId="17" fillId="25" borderId="41" xfId="0" applyNumberFormat="1" applyFont="1" applyFill="1" applyBorder="1" applyAlignment="1">
      <alignment horizontal="center"/>
    </xf>
    <xf numFmtId="10" fontId="17" fillId="25" borderId="42" xfId="0" applyNumberFormat="1" applyFont="1" applyFill="1" applyBorder="1" applyAlignment="1">
      <alignment horizontal="center"/>
    </xf>
    <xf numFmtId="10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0" fontId="17" fillId="25" borderId="15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0" fontId="17" fillId="0" borderId="13" xfId="0" applyNumberFormat="1" applyFont="1" applyFill="1" applyBorder="1" applyAlignment="1">
      <alignment horizontal="center"/>
    </xf>
    <xf numFmtId="3" fontId="14" fillId="23" borderId="17" xfId="0" applyNumberFormat="1" applyFont="1" applyFill="1" applyBorder="1" applyAlignment="1">
      <alignment horizontal="center"/>
    </xf>
    <xf numFmtId="10" fontId="17" fillId="0" borderId="41" xfId="0" applyNumberFormat="1" applyFont="1" applyBorder="1" applyAlignment="1">
      <alignment horizontal="center"/>
    </xf>
    <xf numFmtId="10" fontId="17" fillId="0" borderId="42" xfId="0" applyNumberFormat="1" applyFont="1" applyBorder="1" applyAlignment="1">
      <alignment horizontal="center"/>
    </xf>
    <xf numFmtId="0" fontId="17" fillId="0" borderId="43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17" fillId="0" borderId="44" xfId="0" applyFont="1" applyFill="1" applyBorder="1" applyAlignment="1">
      <alignment wrapText="1"/>
    </xf>
    <xf numFmtId="0" fontId="17" fillId="0" borderId="44" xfId="0" applyFont="1" applyBorder="1" applyAlignment="1">
      <alignment wrapText="1"/>
    </xf>
    <xf numFmtId="3" fontId="17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3" fontId="38" fillId="23" borderId="45" xfId="54" applyNumberFormat="1" applyFont="1" applyFill="1" applyBorder="1" applyAlignment="1">
      <alignment horizontal="center" vertical="center" wrapText="1"/>
      <protection/>
    </xf>
    <xf numFmtId="0" fontId="14" fillId="23" borderId="18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" fontId="17" fillId="0" borderId="13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10" fontId="15" fillId="0" borderId="25" xfId="0" applyNumberFormat="1" applyFont="1" applyBorder="1" applyAlignment="1">
      <alignment/>
    </xf>
    <xf numFmtId="0" fontId="14" fillId="24" borderId="46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10" fontId="17" fillId="0" borderId="15" xfId="0" applyNumberFormat="1" applyFont="1" applyFill="1" applyBorder="1" applyAlignment="1">
      <alignment/>
    </xf>
    <xf numFmtId="10" fontId="17" fillId="0" borderId="34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3" fontId="17" fillId="0" borderId="3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/>
    </xf>
    <xf numFmtId="3" fontId="35" fillId="0" borderId="47" xfId="54" applyNumberFormat="1" applyFont="1" applyFill="1" applyBorder="1" applyAlignment="1">
      <alignment horizontal="center"/>
      <protection/>
    </xf>
    <xf numFmtId="0" fontId="15" fillId="0" borderId="35" xfId="54" applyFont="1" applyFill="1" applyBorder="1" applyAlignment="1">
      <alignment horizontal="center"/>
      <protection/>
    </xf>
    <xf numFmtId="3" fontId="35" fillId="0" borderId="48" xfId="54" applyNumberFormat="1" applyFont="1" applyFill="1" applyBorder="1" applyAlignment="1">
      <alignment horizontal="center"/>
      <protection/>
    </xf>
    <xf numFmtId="0" fontId="15" fillId="0" borderId="15" xfId="54" applyFont="1" applyFill="1" applyBorder="1" applyAlignment="1">
      <alignment horizontal="center"/>
      <protection/>
    </xf>
    <xf numFmtId="3" fontId="35" fillId="0" borderId="48" xfId="54" applyNumberFormat="1" applyFont="1" applyFill="1" applyBorder="1" applyAlignment="1">
      <alignment horizontal="center" wrapText="1"/>
      <protection/>
    </xf>
    <xf numFmtId="3" fontId="35" fillId="0" borderId="49" xfId="54" applyNumberFormat="1" applyFont="1" applyFill="1" applyBorder="1" applyAlignment="1">
      <alignment horizontal="center" wrapText="1"/>
      <protection/>
    </xf>
    <xf numFmtId="0" fontId="15" fillId="0" borderId="34" xfId="54" applyFont="1" applyFill="1" applyBorder="1" applyAlignment="1">
      <alignment horizontal="center"/>
      <protection/>
    </xf>
    <xf numFmtId="0" fontId="16" fillId="24" borderId="27" xfId="0" applyFont="1" applyFill="1" applyBorder="1" applyAlignment="1">
      <alignment/>
    </xf>
    <xf numFmtId="3" fontId="16" fillId="24" borderId="50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 vertical="center" wrapText="1"/>
    </xf>
    <xf numFmtId="0" fontId="16" fillId="24" borderId="26" xfId="0" applyFont="1" applyFill="1" applyBorder="1" applyAlignment="1">
      <alignment horizontal="center" vertical="center"/>
    </xf>
    <xf numFmtId="0" fontId="38" fillId="7" borderId="26" xfId="54" applyFont="1" applyFill="1" applyBorder="1">
      <alignment/>
      <protection/>
    </xf>
    <xf numFmtId="0" fontId="38" fillId="7" borderId="20" xfId="54" applyFont="1" applyFill="1" applyBorder="1">
      <alignment/>
      <protection/>
    </xf>
    <xf numFmtId="164" fontId="38" fillId="7" borderId="20" xfId="54" applyNumberFormat="1" applyFont="1" applyFill="1" applyBorder="1" applyAlignment="1">
      <alignment horizontal="left"/>
      <protection/>
    </xf>
    <xf numFmtId="0" fontId="14" fillId="7" borderId="27" xfId="54" applyFont="1" applyFill="1" applyBorder="1" applyAlignment="1">
      <alignment wrapText="1"/>
      <protection/>
    </xf>
    <xf numFmtId="0" fontId="16" fillId="24" borderId="3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24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9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6" fillId="24" borderId="55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24" borderId="38" xfId="0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57" xfId="0" applyFont="1" applyBorder="1" applyAlignment="1">
      <alignment/>
    </xf>
    <xf numFmtId="0" fontId="16" fillId="0" borderId="51" xfId="0" applyFont="1" applyBorder="1" applyAlignment="1">
      <alignment horizontal="center" wrapText="1"/>
    </xf>
    <xf numFmtId="0" fontId="16" fillId="0" borderId="49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26" borderId="59" xfId="0" applyFont="1" applyFill="1" applyBorder="1" applyAlignment="1">
      <alignment horizontal="center" vertical="center" wrapText="1"/>
    </xf>
    <xf numFmtId="0" fontId="16" fillId="26" borderId="60" xfId="0" applyFont="1" applyFill="1" applyBorder="1" applyAlignment="1">
      <alignment horizontal="center" vertical="center" wrapText="1"/>
    </xf>
    <xf numFmtId="0" fontId="16" fillId="26" borderId="61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24" borderId="38" xfId="0" applyFont="1" applyFill="1" applyBorder="1" applyAlignment="1">
      <alignment horizontal="center" vertical="center" wrapText="1"/>
    </xf>
    <xf numFmtId="0" fontId="15" fillId="24" borderId="45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8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4" fillId="4" borderId="22" xfId="54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8" fillId="0" borderId="4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tatokt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8875"/>
          <c:h val="0.96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2!$C$8</c:f>
              <c:strCache>
                <c:ptCount val="1"/>
                <c:pt idx="0">
                  <c:v>2016. I-X.
hónap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2!$C$9:$C$13</c:f>
              <c:numCache/>
            </c:numRef>
          </c:val>
          <c:shape val="box"/>
        </c:ser>
        <c:ser>
          <c:idx val="1"/>
          <c:order val="1"/>
          <c:tx>
            <c:strRef>
              <c:f>2!$D$8</c:f>
              <c:strCache>
                <c:ptCount val="1"/>
                <c:pt idx="0">
                  <c:v>2017. I-X.
hónap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2!$B$9:$B$13</c:f>
              <c:strCache/>
            </c:strRef>
          </c:cat>
          <c:val>
            <c:numRef>
              <c:f>2!$D$9:$D$13</c:f>
              <c:numCache/>
            </c:numRef>
          </c:val>
          <c:shape val="box"/>
        </c:ser>
        <c:shape val="box"/>
        <c:axId val="45341138"/>
        <c:axId val="5417059"/>
      </c:bar3D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5341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025"/>
          <c:w val="0.428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20000"/>
            </a:gs>
            <a:gs pos="50000">
              <a:srgbClr val="BFAFAF"/>
            </a:gs>
            <a:gs pos="100000">
              <a:srgbClr val="32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4"/>
      <c:hPercent val="55"/>
      <c:rotY val="43"/>
      <c:depthPercent val="100"/>
      <c:rAngAx val="1"/>
    </c:view3D>
    <c:plotArea>
      <c:layout>
        <c:manualLayout>
          <c:xMode val="edge"/>
          <c:yMode val="edge"/>
          <c:x val="0.02575"/>
          <c:y val="0"/>
          <c:w val="0.974"/>
          <c:h val="0.9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3!$C$7:$C$8</c:f>
              <c:strCache>
                <c:ptCount val="1"/>
                <c:pt idx="0">
                  <c:v>Benyújtott kérelmek száma 2016. I-X.
hónap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3!$B$9:$B$14</c:f>
              <c:strCache/>
            </c:strRef>
          </c:cat>
          <c:val>
            <c:numRef>
              <c:f>3!$C$9:$C$14</c:f>
              <c:numCache/>
            </c:numRef>
          </c:val>
          <c:shape val="box"/>
        </c:ser>
        <c:ser>
          <c:idx val="1"/>
          <c:order val="1"/>
          <c:tx>
            <c:strRef>
              <c:f>3!$D$7:$D$8</c:f>
              <c:strCache>
                <c:ptCount val="1"/>
                <c:pt idx="0">
                  <c:v>Benyújtott kérelmek száma 2017. I-X.
hónap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3!$B$9:$B$14</c:f>
              <c:strCache/>
            </c:strRef>
          </c:cat>
          <c:val>
            <c:numRef>
              <c:f>3!$D$9:$D$14</c:f>
              <c:numCache/>
            </c:numRef>
          </c:val>
          <c:shape val="box"/>
        </c:ser>
        <c:shape val="box"/>
        <c:axId val="48753532"/>
        <c:axId val="36128605"/>
      </c:bar3D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36128605"/>
        <c:crosses val="autoZero"/>
        <c:auto val="1"/>
        <c:lblOffset val="100"/>
        <c:tickLblSkip val="1"/>
        <c:noMultiLvlLbl val="0"/>
      </c:catAx>
      <c:valAx>
        <c:axId val="36128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48753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75"/>
          <c:y val="0.9045"/>
          <c:w val="0.67325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130000"/>
            </a:gs>
            <a:gs pos="100000">
              <a:srgbClr val="2A0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1"/>
      <c:hPercent val="56"/>
      <c:rotY val="42"/>
      <c:depthPercent val="100"/>
      <c:rAngAx val="1"/>
    </c:view3D>
    <c:plotArea>
      <c:layout>
        <c:manualLayout>
          <c:xMode val="edge"/>
          <c:yMode val="edge"/>
          <c:x val="0.09225"/>
          <c:y val="0.03125"/>
          <c:w val="0.78525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4!$C$6</c:f>
              <c:strCache>
                <c:ptCount val="1"/>
                <c:pt idx="0">
                  <c:v>2016. I-X.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4!$B$7:$B$13</c:f>
              <c:strCache/>
            </c:strRef>
          </c:cat>
          <c:val>
            <c:numRef>
              <c:f>4!$C$7:$C$13</c:f>
              <c:numCache/>
            </c:numRef>
          </c:val>
          <c:shape val="box"/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2017. I-X.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4!$B$7:$B$13</c:f>
              <c:strCache/>
            </c:strRef>
          </c:cat>
          <c:val>
            <c:numRef>
              <c:f>4!$E$7:$E$13</c:f>
              <c:numCache/>
            </c:numRef>
          </c:val>
          <c:shape val="box"/>
        </c:ser>
        <c:shape val="box"/>
        <c:axId val="56721990"/>
        <c:axId val="40735863"/>
      </c:bar3D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9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35863"/>
        <c:crosses val="autoZero"/>
        <c:auto val="1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93225"/>
          <c:w val="0.543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D0000"/>
                </a:gs>
                <a:gs pos="100000">
                  <a:srgbClr val="0600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078448"/>
        <c:axId val="11270577"/>
      </c:bar3D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330000"/>
            </a:gs>
            <a:gs pos="100000">
              <a:srgbClr val="180000"/>
            </a:gs>
          </a:gsLst>
          <a:lin ang="27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F0000"/>
            </a:gs>
            <a:gs pos="100000">
              <a:srgbClr val="0700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0000"/>
        </a:gs>
        <a:gs pos="100000">
          <a:srgbClr val="18000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4675"/>
          <c:y val="0.002"/>
          <c:w val="0.953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8!$C$8</c:f>
              <c:strCache>
                <c:ptCount val="1"/>
                <c:pt idx="0">
                  <c:v>2016. I-X.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8!$C$9:$C$11</c:f>
              <c:numCache/>
            </c:numRef>
          </c:val>
          <c:shape val="box"/>
        </c:ser>
        <c:ser>
          <c:idx val="1"/>
          <c:order val="1"/>
          <c:tx>
            <c:strRef>
              <c:f>8!$D$8</c:f>
              <c:strCache>
                <c:ptCount val="1"/>
                <c:pt idx="0">
                  <c:v>2017.  I-X.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8!$B$9:$B$11</c:f>
              <c:strCache/>
            </c:strRef>
          </c:cat>
          <c:val>
            <c:numRef>
              <c:f>8!$D$9:$D$11</c:f>
              <c:numCache/>
            </c:numRef>
          </c:val>
          <c:shape val="box"/>
        </c:ser>
        <c:shape val="box"/>
        <c:axId val="34326330"/>
        <c:axId val="40501515"/>
      </c:bar3D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6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75"/>
          <c:y val="0.91475"/>
          <c:w val="0.530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69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01375"/>
          <c:w val="0.63025"/>
          <c:h val="0.83325"/>
        </c:manualLayout>
      </c:layout>
      <c:pie3DChart>
        <c:varyColors val="1"/>
        <c:ser>
          <c:idx val="0"/>
          <c:order val="0"/>
          <c:tx>
            <c:strRef>
              <c:f>9!$C$7:$C$17</c:f>
              <c:strCache>
                <c:ptCount val="1"/>
                <c:pt idx="0">
                  <c:v>afgán iraki szír pakisztáni iráni algériai török marokkói kubai palesztin egyéb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9!$C$7:$C$18</c:f>
              <c:strCache/>
            </c:strRef>
          </c:cat>
          <c:val>
            <c:numRef>
              <c:f>9!$D$7:$D$17</c:f>
              <c:numCache/>
            </c:numRef>
          </c:val>
        </c:ser>
      </c:pie3DChart>
      <c:spPr>
        <a:gradFill rotWithShape="1">
          <a:gsLst>
            <a:gs pos="0">
              <a:srgbClr val="C0C0C0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8555"/>
          <c:w val="0.942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8"/>
      <c:hPercent val="60"/>
      <c:rotY val="44"/>
      <c:depthPercent val="100"/>
      <c:rAngAx val="1"/>
    </c:view3D>
    <c:plotArea>
      <c:layout>
        <c:manualLayout>
          <c:xMode val="edge"/>
          <c:yMode val="edge"/>
          <c:x val="0.0495"/>
          <c:y val="0.00175"/>
          <c:w val="0.935"/>
          <c:h val="0.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'10'!$C$7</c:f>
              <c:strCache>
                <c:ptCount val="1"/>
                <c:pt idx="0">
                  <c:v>2016. I-X.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'10'!$B$8:$B$12</c:f>
              <c:strCache/>
            </c:strRef>
          </c:cat>
          <c:val>
            <c:numRef>
              <c:f>'10'!$C$8:$C$12</c:f>
              <c:numCache/>
            </c:numRef>
          </c:val>
          <c:shape val="box"/>
        </c:ser>
        <c:ser>
          <c:idx val="1"/>
          <c:order val="1"/>
          <c:tx>
            <c:strRef>
              <c:f>'10'!$D$7</c:f>
              <c:strCache>
                <c:ptCount val="1"/>
                <c:pt idx="0">
                  <c:v>2017. I-X.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'10'!$B$8:$B$12</c:f>
              <c:strCache/>
            </c:strRef>
          </c:cat>
          <c:val>
            <c:numRef>
              <c:f>'10'!$D$8:$D$12</c:f>
              <c:numCache/>
            </c:numRef>
          </c:val>
          <c:shape val="box"/>
        </c:ser>
        <c:shape val="box"/>
        <c:axId val="28969316"/>
        <c:axId val="59397253"/>
      </c:bar3D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4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"/>
          <c:y val="0.93725"/>
          <c:w val="0.33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175"/>
          <c:y val="0.0255"/>
          <c:w val="0.931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'11'!$D$6</c:f>
              <c:strCache>
                <c:ptCount val="1"/>
                <c:pt idx="0">
                  <c:v>2016. I-X. hónap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'11'!$C$7:$C$14</c:f>
              <c:strCache/>
            </c:strRef>
          </c:cat>
          <c:val>
            <c:numRef>
              <c:f>'11'!$D$7:$D$14</c:f>
              <c:numCache/>
            </c:numRef>
          </c:val>
        </c:ser>
        <c:ser>
          <c:idx val="1"/>
          <c:order val="1"/>
          <c:tx>
            <c:strRef>
              <c:f>'11'!$E$6</c:f>
              <c:strCache>
                <c:ptCount val="1"/>
                <c:pt idx="0">
                  <c:v>2017. I-X. hónap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'11'!$C$7:$C$14</c:f>
              <c:strCache/>
            </c:strRef>
          </c:cat>
          <c:val>
            <c:numRef>
              <c:f>'11'!$E$7:$E$14</c:f>
              <c:numCache/>
            </c:numRef>
          </c:val>
        </c:ser>
        <c:axId val="64813230"/>
        <c:axId val="46448159"/>
      </c:bar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"/>
          <c:y val="0.929"/>
          <c:w val="0.4577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5</xdr:row>
      <xdr:rowOff>57150</xdr:rowOff>
    </xdr:from>
    <xdr:to>
      <xdr:col>8</xdr:col>
      <xdr:colOff>171450</xdr:colOff>
      <xdr:row>27</xdr:row>
      <xdr:rowOff>104775</xdr:rowOff>
    </xdr:to>
    <xdr:pic>
      <xdr:nvPicPr>
        <xdr:cNvPr id="1" name="Kép 3" descr=" BMH logó felirattal_outl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62050"/>
          <a:ext cx="60293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47625</xdr:rowOff>
    </xdr:from>
    <xdr:to>
      <xdr:col>6</xdr:col>
      <xdr:colOff>47625</xdr:colOff>
      <xdr:row>39</xdr:row>
      <xdr:rowOff>28575</xdr:rowOff>
    </xdr:to>
    <xdr:graphicFrame>
      <xdr:nvGraphicFramePr>
        <xdr:cNvPr id="1" name="Diagram 1"/>
        <xdr:cNvGraphicFramePr/>
      </xdr:nvGraphicFramePr>
      <xdr:xfrm>
        <a:off x="866775" y="4038600"/>
        <a:ext cx="6553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66675</xdr:rowOff>
    </xdr:from>
    <xdr:to>
      <xdr:col>7</xdr:col>
      <xdr:colOff>504825</xdr:colOff>
      <xdr:row>41</xdr:row>
      <xdr:rowOff>0</xdr:rowOff>
    </xdr:to>
    <xdr:graphicFrame>
      <xdr:nvGraphicFramePr>
        <xdr:cNvPr id="1" name="Diagram 1"/>
        <xdr:cNvGraphicFramePr/>
      </xdr:nvGraphicFramePr>
      <xdr:xfrm>
        <a:off x="152400" y="4848225"/>
        <a:ext cx="780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142875</xdr:rowOff>
    </xdr:from>
    <xdr:to>
      <xdr:col>6</xdr:col>
      <xdr:colOff>514350</xdr:colOff>
      <xdr:row>41</xdr:row>
      <xdr:rowOff>47625</xdr:rowOff>
    </xdr:to>
    <xdr:graphicFrame>
      <xdr:nvGraphicFramePr>
        <xdr:cNvPr id="1" name="Diagram 1"/>
        <xdr:cNvGraphicFramePr/>
      </xdr:nvGraphicFramePr>
      <xdr:xfrm>
        <a:off x="142875" y="4305300"/>
        <a:ext cx="7381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114300</xdr:rowOff>
    </xdr:from>
    <xdr:to>
      <xdr:col>8</xdr:col>
      <xdr:colOff>57150</xdr:colOff>
      <xdr:row>39</xdr:row>
      <xdr:rowOff>104775</xdr:rowOff>
    </xdr:to>
    <xdr:graphicFrame>
      <xdr:nvGraphicFramePr>
        <xdr:cNvPr id="1" name="Diagram 1027"/>
        <xdr:cNvGraphicFramePr/>
      </xdr:nvGraphicFramePr>
      <xdr:xfrm>
        <a:off x="266700" y="4495800"/>
        <a:ext cx="7553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466725" y="7667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123825</xdr:rowOff>
    </xdr:from>
    <xdr:to>
      <xdr:col>6</xdr:col>
      <xdr:colOff>704850</xdr:colOff>
      <xdr:row>41</xdr:row>
      <xdr:rowOff>66675</xdr:rowOff>
    </xdr:to>
    <xdr:graphicFrame>
      <xdr:nvGraphicFramePr>
        <xdr:cNvPr id="1" name="Diagram 2"/>
        <xdr:cNvGraphicFramePr/>
      </xdr:nvGraphicFramePr>
      <xdr:xfrm>
        <a:off x="85725" y="4267200"/>
        <a:ext cx="7467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20</xdr:row>
      <xdr:rowOff>9525</xdr:rowOff>
    </xdr:from>
    <xdr:to>
      <xdr:col>6</xdr:col>
      <xdr:colOff>590550</xdr:colOff>
      <xdr:row>43</xdr:row>
      <xdr:rowOff>66675</xdr:rowOff>
    </xdr:to>
    <xdr:graphicFrame>
      <xdr:nvGraphicFramePr>
        <xdr:cNvPr id="1" name="Diagram 1"/>
        <xdr:cNvGraphicFramePr/>
      </xdr:nvGraphicFramePr>
      <xdr:xfrm>
        <a:off x="981075" y="4819650"/>
        <a:ext cx="57245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0.548</cdr:y>
    </cdr:from>
    <cdr:to>
      <cdr:x>0.48125</cdr:x>
      <cdr:y>0.597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48050" y="2371725"/>
          <a:ext cx="190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20</xdr:row>
      <xdr:rowOff>0</xdr:rowOff>
    </xdr:from>
    <xdr:to>
      <xdr:col>1</xdr:col>
      <xdr:colOff>1190625</xdr:colOff>
      <xdr:row>20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7775" y="487680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28575</xdr:rowOff>
    </xdr:from>
    <xdr:to>
      <xdr:col>6</xdr:col>
      <xdr:colOff>619125</xdr:colOff>
      <xdr:row>35</xdr:row>
      <xdr:rowOff>161925</xdr:rowOff>
    </xdr:to>
    <xdr:graphicFrame>
      <xdr:nvGraphicFramePr>
        <xdr:cNvPr id="2" name="Diagram 2"/>
        <xdr:cNvGraphicFramePr/>
      </xdr:nvGraphicFramePr>
      <xdr:xfrm>
        <a:off x="66675" y="3705225"/>
        <a:ext cx="7562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80" zoomScalePageLayoutView="0" workbookViewId="0" topLeftCell="A1">
      <selection activeCell="I47" sqref="I47"/>
    </sheetView>
  </sheetViews>
  <sheetFormatPr defaultColWidth="9.00390625" defaultRowHeight="12.75"/>
  <cols>
    <col min="2" max="2" width="7.25390625" style="0" customWidth="1"/>
    <col min="4" max="4" width="7.75390625" style="0" customWidth="1"/>
    <col min="7" max="7" width="19.25390625" style="0" customWidth="1"/>
    <col min="8" max="8" width="12.00390625" style="0" customWidth="1"/>
    <col min="10" max="10" width="26.25390625" style="0" customWidth="1"/>
  </cols>
  <sheetData>
    <row r="1" spans="2:8" ht="14.25">
      <c r="B1" s="85"/>
      <c r="C1" s="85"/>
      <c r="D1" s="85"/>
      <c r="E1" s="85"/>
      <c r="F1" s="85"/>
      <c r="G1" s="85"/>
      <c r="H1" s="85"/>
    </row>
    <row r="2" spans="2:8" ht="14.25">
      <c r="B2" s="85"/>
      <c r="C2" s="85"/>
      <c r="D2" s="85"/>
      <c r="E2" s="85"/>
      <c r="F2" s="85"/>
      <c r="G2" s="85"/>
      <c r="H2" s="85"/>
    </row>
    <row r="3" spans="1:10" s="4" customFormat="1" ht="33">
      <c r="A3" s="202" t="s">
        <v>66</v>
      </c>
      <c r="B3" s="203"/>
      <c r="C3" s="203"/>
      <c r="D3" s="203"/>
      <c r="E3" s="203"/>
      <c r="F3" s="203"/>
      <c r="G3" s="203"/>
      <c r="H3" s="203"/>
      <c r="I3" s="202"/>
      <c r="J3" s="82"/>
    </row>
    <row r="11" ht="12.75">
      <c r="H11" t="s">
        <v>5</v>
      </c>
    </row>
    <row r="32" spans="1:10" ht="35.25" customHeight="1">
      <c r="A32" s="200" t="s">
        <v>9</v>
      </c>
      <c r="B32" s="200"/>
      <c r="C32" s="200"/>
      <c r="D32" s="200"/>
      <c r="E32" s="200"/>
      <c r="F32" s="200"/>
      <c r="G32" s="200"/>
      <c r="H32" s="200"/>
      <c r="I32" s="200"/>
      <c r="J32" s="80"/>
    </row>
    <row r="33" ht="19.5" customHeight="1"/>
    <row r="34" spans="1:10" ht="39" customHeight="1">
      <c r="A34" s="201" t="s">
        <v>77</v>
      </c>
      <c r="B34" s="201"/>
      <c r="C34" s="201"/>
      <c r="D34" s="201"/>
      <c r="E34" s="201"/>
      <c r="F34" s="201"/>
      <c r="G34" s="201"/>
      <c r="H34" s="201"/>
      <c r="I34" s="201"/>
      <c r="J34" s="81"/>
    </row>
    <row r="38" ht="12.75">
      <c r="I38" t="s">
        <v>5</v>
      </c>
    </row>
    <row r="40" spans="4:7" ht="12.75">
      <c r="D40" t="s">
        <v>6</v>
      </c>
      <c r="G40" t="s">
        <v>5</v>
      </c>
    </row>
    <row r="43" ht="12.75">
      <c r="H43" t="s">
        <v>5</v>
      </c>
    </row>
  </sheetData>
  <sheetProtection/>
  <mergeCells count="3">
    <mergeCell ref="A32:I32"/>
    <mergeCell ref="A34:I34"/>
    <mergeCell ref="A3:I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77"/>
  <sheetViews>
    <sheetView zoomScaleSheetLayoutView="100" zoomScalePageLayoutView="0" workbookViewId="0" topLeftCell="A1">
      <selection activeCell="F60" sqref="F60"/>
    </sheetView>
  </sheetViews>
  <sheetFormatPr defaultColWidth="9.00390625" defaultRowHeight="12.75"/>
  <cols>
    <col min="2" max="2" width="16.00390625" style="0" customWidth="1"/>
    <col min="3" max="3" width="18.375" style="0" customWidth="1"/>
    <col min="4" max="4" width="11.625" style="0" customWidth="1"/>
    <col min="5" max="5" width="19.25390625" style="0" customWidth="1"/>
    <col min="6" max="6" width="6.00390625" style="0" customWidth="1"/>
  </cols>
  <sheetData>
    <row r="2" ht="13.5" thickBot="1"/>
    <row r="3" spans="2:7" ht="55.5" customHeight="1" thickBot="1">
      <c r="B3" s="233" t="s">
        <v>89</v>
      </c>
      <c r="C3" s="234"/>
      <c r="D3" s="234"/>
      <c r="E3" s="234"/>
      <c r="F3" s="234"/>
      <c r="G3" s="235"/>
    </row>
    <row r="4" spans="3:5" ht="14.25">
      <c r="C4" s="86"/>
      <c r="D4" s="86"/>
      <c r="E4" s="86"/>
    </row>
    <row r="5" spans="3:5" ht="18" customHeight="1" thickBot="1">
      <c r="C5" s="95"/>
      <c r="D5" s="96"/>
      <c r="E5" s="96"/>
    </row>
    <row r="6" spans="3:5" ht="54.75" customHeight="1">
      <c r="C6" s="130" t="s">
        <v>2</v>
      </c>
      <c r="D6" s="94" t="s">
        <v>85</v>
      </c>
      <c r="E6" s="101" t="s">
        <v>32</v>
      </c>
    </row>
    <row r="7" spans="3:5" ht="15">
      <c r="C7" s="9" t="s">
        <v>3</v>
      </c>
      <c r="D7" s="148">
        <v>1247</v>
      </c>
      <c r="E7" s="16">
        <f>D7/D$18</f>
        <v>0.42142615748563705</v>
      </c>
    </row>
    <row r="8" spans="3:5" ht="15">
      <c r="C8" s="9" t="s">
        <v>47</v>
      </c>
      <c r="D8" s="148">
        <v>684</v>
      </c>
      <c r="E8" s="16">
        <f aca="true" t="shared" si="0" ref="E8:E17">D8/D$18</f>
        <v>0.2311591753970936</v>
      </c>
    </row>
    <row r="9" spans="3:5" ht="15">
      <c r="C9" s="9" t="s">
        <v>48</v>
      </c>
      <c r="D9" s="148">
        <v>523</v>
      </c>
      <c r="E9" s="16">
        <f t="shared" si="0"/>
        <v>0.17674890165596485</v>
      </c>
    </row>
    <row r="10" spans="3:5" ht="15">
      <c r="C10" s="9" t="s">
        <v>34</v>
      </c>
      <c r="D10" s="148">
        <v>152</v>
      </c>
      <c r="E10" s="16">
        <f t="shared" si="0"/>
        <v>0.05136870564379858</v>
      </c>
    </row>
    <row r="11" spans="3:5" ht="15">
      <c r="C11" s="9" t="s">
        <v>61</v>
      </c>
      <c r="D11" s="148">
        <v>74</v>
      </c>
      <c r="E11" s="16">
        <f t="shared" si="0"/>
        <v>0.025008448800270363</v>
      </c>
    </row>
    <row r="12" spans="3:5" ht="15">
      <c r="C12" s="9" t="s">
        <v>60</v>
      </c>
      <c r="D12" s="148">
        <v>62</v>
      </c>
      <c r="E12" s="16">
        <f t="shared" si="0"/>
        <v>0.02095302467049679</v>
      </c>
    </row>
    <row r="13" spans="3:5" ht="15">
      <c r="C13" s="9" t="s">
        <v>23</v>
      </c>
      <c r="D13" s="148">
        <v>28</v>
      </c>
      <c r="E13" s="16">
        <f t="shared" si="0"/>
        <v>0.009462656302805001</v>
      </c>
    </row>
    <row r="14" spans="3:5" ht="15">
      <c r="C14" s="9" t="s">
        <v>59</v>
      </c>
      <c r="D14" s="148">
        <v>24</v>
      </c>
      <c r="E14" s="16">
        <f t="shared" si="0"/>
        <v>0.008110848259547145</v>
      </c>
    </row>
    <row r="15" spans="3:5" ht="15">
      <c r="C15" s="9" t="s">
        <v>90</v>
      </c>
      <c r="D15" s="148">
        <v>17</v>
      </c>
      <c r="E15" s="16">
        <f t="shared" si="0"/>
        <v>0.005745184183845894</v>
      </c>
    </row>
    <row r="16" spans="3:5" ht="15">
      <c r="C16" s="9" t="s">
        <v>69</v>
      </c>
      <c r="D16" s="148">
        <v>16</v>
      </c>
      <c r="E16" s="16">
        <f t="shared" si="0"/>
        <v>0.005407232173031429</v>
      </c>
    </row>
    <row r="17" spans="3:5" ht="15">
      <c r="C17" s="9" t="s">
        <v>4</v>
      </c>
      <c r="D17" s="162">
        <v>132</v>
      </c>
      <c r="E17" s="16">
        <f t="shared" si="0"/>
        <v>0.04460966542750929</v>
      </c>
    </row>
    <row r="18" spans="3:5" ht="15" thickBot="1">
      <c r="C18" s="10" t="s">
        <v>22</v>
      </c>
      <c r="D18" s="131">
        <f>SUM(D7:D17)</f>
        <v>2959</v>
      </c>
      <c r="E18" s="37">
        <f>D18/D$18</f>
        <v>1</v>
      </c>
    </row>
    <row r="19" spans="3:5" ht="15">
      <c r="C19" s="8"/>
      <c r="D19" s="97"/>
      <c r="E19" s="8"/>
    </row>
    <row r="20" spans="3:5" ht="15">
      <c r="C20" s="8"/>
      <c r="D20" s="8"/>
      <c r="E20" s="8"/>
    </row>
    <row r="21" spans="3:5" ht="15">
      <c r="C21" s="8"/>
      <c r="D21" s="8"/>
      <c r="E21" s="8"/>
    </row>
    <row r="22" spans="3:5" ht="15">
      <c r="C22" s="8"/>
      <c r="D22" s="8"/>
      <c r="E22" s="8"/>
    </row>
    <row r="23" spans="3:5" ht="15">
      <c r="C23" s="8"/>
      <c r="D23" s="8"/>
      <c r="E23" s="8"/>
    </row>
    <row r="24" spans="3:5" ht="15">
      <c r="C24" s="8"/>
      <c r="D24" s="8"/>
      <c r="E24" s="8"/>
    </row>
    <row r="25" spans="3:5" ht="15">
      <c r="C25" s="8"/>
      <c r="D25" s="8"/>
      <c r="E25" s="8"/>
    </row>
    <row r="26" spans="3:5" ht="15">
      <c r="C26" s="8"/>
      <c r="D26" s="8"/>
      <c r="E26" s="8"/>
    </row>
    <row r="27" spans="3:5" ht="15">
      <c r="C27" s="8"/>
      <c r="D27" s="8"/>
      <c r="E27" s="8"/>
    </row>
    <row r="28" spans="3:5" ht="15">
      <c r="C28" s="8"/>
      <c r="D28" s="8"/>
      <c r="E28" s="8"/>
    </row>
    <row r="29" spans="3:5" ht="15">
      <c r="C29" s="8"/>
      <c r="D29" s="8"/>
      <c r="E29" s="8"/>
    </row>
    <row r="30" spans="3:5" ht="15">
      <c r="C30" s="8"/>
      <c r="D30" s="8"/>
      <c r="E30" s="8"/>
    </row>
    <row r="31" spans="3:5" ht="15">
      <c r="C31" s="8"/>
      <c r="D31" s="8"/>
      <c r="E31" s="8"/>
    </row>
    <row r="32" spans="3:5" ht="15">
      <c r="C32" s="8"/>
      <c r="D32" s="8"/>
      <c r="E32" s="8"/>
    </row>
    <row r="33" spans="3:5" ht="15">
      <c r="C33" s="8"/>
      <c r="D33" s="8"/>
      <c r="E33" s="8"/>
    </row>
    <row r="34" spans="3:5" ht="15">
      <c r="C34" s="8"/>
      <c r="D34" s="8"/>
      <c r="E34" s="8"/>
    </row>
    <row r="35" spans="3:5" ht="15">
      <c r="C35" s="8"/>
      <c r="D35" s="8"/>
      <c r="E35" s="8"/>
    </row>
    <row r="36" spans="3:5" ht="15">
      <c r="C36" s="8"/>
      <c r="D36" s="8"/>
      <c r="E36" s="8"/>
    </row>
    <row r="37" spans="3:5" ht="15">
      <c r="C37" s="8"/>
      <c r="D37" s="8"/>
      <c r="E37" s="8"/>
    </row>
    <row r="38" spans="3:5" ht="15">
      <c r="C38" s="8"/>
      <c r="D38" s="8"/>
      <c r="E38" s="8"/>
    </row>
    <row r="39" spans="3:5" ht="15">
      <c r="C39" s="8"/>
      <c r="D39" s="8"/>
      <c r="E39" s="8"/>
    </row>
    <row r="40" spans="3:5" ht="15">
      <c r="C40" s="8"/>
      <c r="D40" s="8"/>
      <c r="E40" s="8"/>
    </row>
    <row r="41" spans="3:5" ht="15">
      <c r="C41" s="8"/>
      <c r="D41" s="8"/>
      <c r="E41" s="8"/>
    </row>
    <row r="42" spans="3:5" ht="15">
      <c r="C42" s="8"/>
      <c r="D42" s="8"/>
      <c r="E42" s="8"/>
    </row>
    <row r="43" spans="3:5" ht="15">
      <c r="C43" s="8"/>
      <c r="D43" s="8"/>
      <c r="E43" s="8"/>
    </row>
    <row r="44" spans="3:5" ht="15">
      <c r="C44" s="8"/>
      <c r="D44" s="8"/>
      <c r="E44" s="8"/>
    </row>
    <row r="45" spans="3:5" ht="15">
      <c r="C45" s="8"/>
      <c r="D45" s="8"/>
      <c r="E45" s="8"/>
    </row>
    <row r="46" spans="3:5" ht="15">
      <c r="C46" s="8"/>
      <c r="D46" s="8"/>
      <c r="E46" s="8"/>
    </row>
    <row r="47" spans="3:5" ht="15">
      <c r="C47" s="8"/>
      <c r="D47" s="8"/>
      <c r="E47" s="8"/>
    </row>
    <row r="48" ht="15.75" customHeight="1"/>
    <row r="49" ht="12.75" customHeight="1"/>
    <row r="50" ht="18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spans="3:5" ht="15">
      <c r="C59" s="8"/>
      <c r="D59" s="8"/>
      <c r="E59" s="8"/>
    </row>
    <row r="60" spans="3:5" ht="15">
      <c r="C60" s="8"/>
      <c r="D60" s="8"/>
      <c r="E60" s="8"/>
    </row>
    <row r="61" spans="3:5" ht="15">
      <c r="C61" s="8"/>
      <c r="D61" s="8"/>
      <c r="E61" s="8"/>
    </row>
    <row r="62" spans="3:5" ht="15">
      <c r="C62" s="8"/>
      <c r="D62" s="8"/>
      <c r="E62" s="8"/>
    </row>
    <row r="74" spans="3:5" ht="15">
      <c r="C74" s="8"/>
      <c r="D74" s="8"/>
      <c r="E74" s="8"/>
    </row>
    <row r="75" spans="3:5" ht="15">
      <c r="C75" s="8"/>
      <c r="D75" s="8"/>
      <c r="E75" s="8"/>
    </row>
    <row r="76" spans="3:5" ht="15">
      <c r="C76" s="8"/>
      <c r="D76" s="8"/>
      <c r="E76" s="8"/>
    </row>
    <row r="77" spans="3:5" ht="15">
      <c r="C77" s="8"/>
      <c r="D77" s="8"/>
      <c r="E77" s="8"/>
    </row>
  </sheetData>
  <sheetProtection/>
  <mergeCells count="1">
    <mergeCell ref="B3:G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0"/>
  <sheetViews>
    <sheetView zoomScaleSheetLayoutView="80" zoomScalePageLayoutView="0" workbookViewId="0" topLeftCell="A1">
      <selection activeCell="G48" sqref="G48"/>
    </sheetView>
  </sheetViews>
  <sheetFormatPr defaultColWidth="9.00390625" defaultRowHeight="12.75"/>
  <cols>
    <col min="1" max="1" width="9.375" style="26" customWidth="1"/>
    <col min="2" max="2" width="30.75390625" style="26" customWidth="1"/>
    <col min="3" max="3" width="12.875" style="26" customWidth="1"/>
    <col min="4" max="4" width="12.375" style="26" customWidth="1"/>
    <col min="5" max="5" width="10.25390625" style="26" customWidth="1"/>
    <col min="6" max="6" width="16.375" style="26" customWidth="1"/>
    <col min="7" max="7" width="9.25390625" style="26" customWidth="1"/>
    <col min="8" max="8" width="8.00390625" style="26" customWidth="1"/>
    <col min="9" max="9" width="20.875" style="26" bestFit="1" customWidth="1"/>
    <col min="10" max="11" width="14.125" style="26" bestFit="1" customWidth="1"/>
    <col min="12" max="16384" width="9.125" style="26" customWidth="1"/>
  </cols>
  <sheetData>
    <row r="3" spans="1:8" s="71" customFormat="1" ht="33" customHeight="1">
      <c r="A3" s="70"/>
      <c r="B3" s="240" t="s">
        <v>88</v>
      </c>
      <c r="C3" s="241"/>
      <c r="D3" s="241"/>
      <c r="E3" s="241"/>
      <c r="F3" s="242"/>
      <c r="G3" s="3"/>
      <c r="H3" s="35"/>
    </row>
    <row r="4" spans="1:8" s="71" customFormat="1" ht="14.25" customHeight="1">
      <c r="A4" s="70"/>
      <c r="B4" s="66"/>
      <c r="C4" s="84"/>
      <c r="D4" s="84"/>
      <c r="E4" s="84"/>
      <c r="F4" s="84"/>
      <c r="G4" s="88"/>
      <c r="H4" s="36"/>
    </row>
    <row r="5" spans="2:7" ht="16.5" thickBot="1">
      <c r="B5" s="64"/>
      <c r="C5" s="64"/>
      <c r="D5" s="64"/>
      <c r="E5" s="64"/>
      <c r="F5" s="64"/>
      <c r="G5" s="72"/>
    </row>
    <row r="6" spans="2:6" ht="37.5" customHeight="1" thickBot="1">
      <c r="B6" s="236" t="s">
        <v>55</v>
      </c>
      <c r="C6" s="237"/>
      <c r="D6" s="238"/>
      <c r="E6" s="238"/>
      <c r="F6" s="239"/>
    </row>
    <row r="7" spans="2:6" ht="39" customHeight="1" thickBot="1">
      <c r="B7" s="168"/>
      <c r="C7" s="103" t="s">
        <v>84</v>
      </c>
      <c r="D7" s="103" t="s">
        <v>85</v>
      </c>
      <c r="E7" s="169" t="s">
        <v>25</v>
      </c>
      <c r="F7" s="170" t="s">
        <v>26</v>
      </c>
    </row>
    <row r="8" spans="2:6" ht="15.75">
      <c r="B8" s="73" t="s">
        <v>50</v>
      </c>
      <c r="C8" s="163">
        <v>135</v>
      </c>
      <c r="D8" s="163">
        <v>89</v>
      </c>
      <c r="E8" s="166">
        <f>D8-C8</f>
        <v>-46</v>
      </c>
      <c r="F8" s="167">
        <f>(D8-C8)/ABS(C8)</f>
        <v>-0.34074074074074073</v>
      </c>
    </row>
    <row r="9" spans="2:6" ht="15.75">
      <c r="B9" s="74" t="s">
        <v>51</v>
      </c>
      <c r="C9" s="164">
        <v>245</v>
      </c>
      <c r="D9" s="164">
        <v>866</v>
      </c>
      <c r="E9" s="41">
        <f>D9-C9</f>
        <v>621</v>
      </c>
      <c r="F9" s="17">
        <f>(D9-C9)/ABS(C9)</f>
        <v>2.5346938775510206</v>
      </c>
    </row>
    <row r="10" spans="2:6" ht="19.5" customHeight="1">
      <c r="B10" s="75" t="s">
        <v>57</v>
      </c>
      <c r="C10" s="164">
        <v>7</v>
      </c>
      <c r="D10" s="164">
        <v>73</v>
      </c>
      <c r="E10" s="41">
        <f>D10-C10</f>
        <v>66</v>
      </c>
      <c r="F10" s="17">
        <f>(D10-C10)/ABS(C10)</f>
        <v>9.428571428571429</v>
      </c>
    </row>
    <row r="11" spans="2:6" ht="21.75" customHeight="1">
      <c r="B11" s="76" t="s">
        <v>53</v>
      </c>
      <c r="C11" s="164">
        <v>3149</v>
      </c>
      <c r="D11" s="164">
        <v>2644</v>
      </c>
      <c r="E11" s="41">
        <f>D11-C11</f>
        <v>-505</v>
      </c>
      <c r="F11" s="17">
        <f>(D11-C11)/ABS(C11)</f>
        <v>-0.16036837091140044</v>
      </c>
    </row>
    <row r="12" spans="2:11" ht="19.5" customHeight="1" thickBot="1">
      <c r="B12" s="121" t="s">
        <v>52</v>
      </c>
      <c r="C12" s="165">
        <v>46590</v>
      </c>
      <c r="D12" s="165">
        <v>1994</v>
      </c>
      <c r="E12" s="122">
        <f>D12-C12</f>
        <v>-44596</v>
      </c>
      <c r="F12" s="123">
        <f>(D12-C12)/ABS(C12)</f>
        <v>-0.9572011161193389</v>
      </c>
      <c r="K12" s="77"/>
    </row>
    <row r="13" spans="2:6" ht="15.75">
      <c r="B13" s="65"/>
      <c r="C13" s="78"/>
      <c r="D13" s="34"/>
      <c r="E13" s="34"/>
      <c r="F13" s="34"/>
    </row>
    <row r="14" spans="2:6" ht="15.75">
      <c r="B14" s="34"/>
      <c r="C14" s="34"/>
      <c r="D14" s="34"/>
      <c r="E14" s="34"/>
      <c r="F14" s="34"/>
    </row>
    <row r="15" spans="2:6" ht="15.75">
      <c r="B15" s="34"/>
      <c r="C15" s="34"/>
      <c r="D15" s="34"/>
      <c r="E15" s="34"/>
      <c r="F15" s="34"/>
    </row>
    <row r="16" spans="2:6" ht="15.75">
      <c r="B16" s="34"/>
      <c r="C16" s="34"/>
      <c r="D16" s="34"/>
      <c r="E16" s="34"/>
      <c r="F16" s="34"/>
    </row>
    <row r="17" spans="2:6" ht="15.75">
      <c r="B17" s="34"/>
      <c r="C17" s="34"/>
      <c r="D17" s="34"/>
      <c r="E17" s="34"/>
      <c r="F17" s="34"/>
    </row>
    <row r="18" spans="2:6" ht="15.75">
      <c r="B18" s="34"/>
      <c r="C18" s="34"/>
      <c r="D18" s="34"/>
      <c r="E18" s="34"/>
      <c r="F18" s="34"/>
    </row>
    <row r="19" spans="2:6" ht="15.75">
      <c r="B19" s="34"/>
      <c r="C19" s="34"/>
      <c r="D19" s="34"/>
      <c r="E19" s="34"/>
      <c r="F19" s="34"/>
    </row>
    <row r="20" spans="2:6" ht="15.75">
      <c r="B20" s="34"/>
      <c r="C20" s="34"/>
      <c r="D20" s="34"/>
      <c r="E20" s="34"/>
      <c r="F20" s="34"/>
    </row>
    <row r="21" spans="2:6" ht="15.75">
      <c r="B21" s="65"/>
      <c r="C21" s="63"/>
      <c r="D21" s="34"/>
      <c r="E21" s="34"/>
      <c r="F21" s="34"/>
    </row>
    <row r="22" spans="2:6" ht="15.75">
      <c r="B22" s="34"/>
      <c r="C22" s="34"/>
      <c r="D22" s="34"/>
      <c r="E22" s="34"/>
      <c r="F22" s="34"/>
    </row>
    <row r="23" spans="2:6" ht="15.75">
      <c r="B23" s="34"/>
      <c r="C23" s="34"/>
      <c r="D23" s="34"/>
      <c r="E23" s="34"/>
      <c r="F23" s="34"/>
    </row>
    <row r="24" spans="2:6" ht="15.75">
      <c r="B24" s="34"/>
      <c r="C24" s="34"/>
      <c r="D24" s="34"/>
      <c r="E24" s="34"/>
      <c r="F24" s="34"/>
    </row>
    <row r="25" spans="2:6" ht="15.75">
      <c r="B25" s="34"/>
      <c r="C25" s="34"/>
      <c r="D25" s="34"/>
      <c r="E25" s="34"/>
      <c r="F25" s="34"/>
    </row>
    <row r="26" spans="2:6" ht="15.75">
      <c r="B26" s="34"/>
      <c r="C26" s="34"/>
      <c r="D26" s="34"/>
      <c r="E26" s="34"/>
      <c r="F26" s="34"/>
    </row>
    <row r="27" spans="2:6" ht="15.75">
      <c r="B27" s="34"/>
      <c r="C27" s="34"/>
      <c r="D27" s="34"/>
      <c r="E27" s="34"/>
      <c r="F27" s="34"/>
    </row>
    <row r="28" spans="2:6" ht="15.75">
      <c r="B28" s="34"/>
      <c r="C28" s="34"/>
      <c r="D28" s="34"/>
      <c r="E28" s="34"/>
      <c r="F28" s="34"/>
    </row>
    <row r="29" spans="2:6" ht="15.75">
      <c r="B29" s="34"/>
      <c r="C29" s="34"/>
      <c r="D29" s="34"/>
      <c r="E29" s="34"/>
      <c r="F29" s="34"/>
    </row>
    <row r="30" spans="2:6" ht="15.75">
      <c r="B30" s="34"/>
      <c r="C30" s="34"/>
      <c r="D30" s="34"/>
      <c r="E30" s="34"/>
      <c r="F30" s="34"/>
    </row>
    <row r="31" spans="2:6" ht="15.75">
      <c r="B31" s="34"/>
      <c r="C31" s="34"/>
      <c r="D31" s="34"/>
      <c r="E31" s="34"/>
      <c r="F31" s="34"/>
    </row>
    <row r="32" spans="2:6" ht="15.75">
      <c r="B32" s="34"/>
      <c r="C32" s="34"/>
      <c r="D32" s="34"/>
      <c r="E32" s="34"/>
      <c r="F32" s="34"/>
    </row>
    <row r="33" spans="2:6" ht="15.75">
      <c r="B33" s="34"/>
      <c r="C33" s="34"/>
      <c r="D33" s="34"/>
      <c r="E33" s="34"/>
      <c r="F33" s="34"/>
    </row>
    <row r="34" spans="2:6" ht="15.75">
      <c r="B34" s="34"/>
      <c r="C34" s="34"/>
      <c r="D34" s="34"/>
      <c r="E34" s="34"/>
      <c r="F34" s="34"/>
    </row>
    <row r="35" spans="2:6" ht="15.75">
      <c r="B35" s="34"/>
      <c r="C35" s="34"/>
      <c r="D35" s="34"/>
      <c r="E35" s="34"/>
      <c r="F35" s="34"/>
    </row>
    <row r="36" spans="2:6" ht="15.75">
      <c r="B36" s="34"/>
      <c r="C36" s="34"/>
      <c r="D36" s="34"/>
      <c r="E36" s="34"/>
      <c r="F36" s="34"/>
    </row>
    <row r="37" spans="2:6" ht="15.75">
      <c r="B37" s="34"/>
      <c r="C37" s="34"/>
      <c r="D37" s="34"/>
      <c r="E37" s="34"/>
      <c r="F37" s="34"/>
    </row>
    <row r="38" spans="2:6" ht="15.75">
      <c r="B38" s="34"/>
      <c r="C38" s="34"/>
      <c r="D38" s="34"/>
      <c r="E38" s="34"/>
      <c r="F38" s="34"/>
    </row>
    <row r="39" spans="2:6" ht="15.75">
      <c r="B39" s="34"/>
      <c r="C39" s="34"/>
      <c r="D39" s="34"/>
      <c r="E39" s="34"/>
      <c r="F39" s="34"/>
    </row>
    <row r="40" spans="2:6" ht="15.75">
      <c r="B40" s="34"/>
      <c r="C40" s="34"/>
      <c r="D40" s="34"/>
      <c r="E40" s="34"/>
      <c r="F40" s="34"/>
    </row>
  </sheetData>
  <sheetProtection/>
  <mergeCells count="2">
    <mergeCell ref="B6:F6"/>
    <mergeCell ref="B3:F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7"/>
  <sheetViews>
    <sheetView zoomScaleSheetLayoutView="110" zoomScalePageLayoutView="0" workbookViewId="0" topLeftCell="A1">
      <selection activeCell="G61" sqref="G61"/>
    </sheetView>
  </sheetViews>
  <sheetFormatPr defaultColWidth="9.00390625" defaultRowHeight="12.75"/>
  <cols>
    <col min="1" max="1" width="9.125" style="68" customWidth="1"/>
    <col min="2" max="2" width="14.125" style="68" customWidth="1"/>
    <col min="3" max="3" width="19.00390625" style="68" customWidth="1"/>
    <col min="4" max="4" width="20.625" style="68" customWidth="1"/>
    <col min="5" max="5" width="20.00390625" style="68" customWidth="1"/>
    <col min="6" max="6" width="13.875" style="68" customWidth="1"/>
    <col min="7" max="7" width="4.125" style="68" customWidth="1"/>
    <col min="8" max="16384" width="9.125" style="68" customWidth="1"/>
  </cols>
  <sheetData>
    <row r="2" spans="2:7" s="5" customFormat="1" ht="49.5" customHeight="1">
      <c r="B2" s="227" t="s">
        <v>93</v>
      </c>
      <c r="C2" s="245"/>
      <c r="D2" s="245"/>
      <c r="E2" s="245"/>
      <c r="F2" s="246"/>
      <c r="G2" s="36"/>
    </row>
    <row r="3" spans="3:7" s="5" customFormat="1" ht="15">
      <c r="C3" s="66"/>
      <c r="D3" s="66"/>
      <c r="E3" s="66"/>
      <c r="F3" s="66"/>
      <c r="G3" s="36"/>
    </row>
    <row r="4" spans="2:7" ht="12.75" customHeight="1" thickBot="1">
      <c r="B4" s="67"/>
      <c r="C4" s="67"/>
      <c r="D4" s="67"/>
      <c r="E4" s="67"/>
      <c r="F4" s="67"/>
      <c r="G4" s="67"/>
    </row>
    <row r="5" spans="2:7" ht="30" customHeight="1" thickBot="1">
      <c r="B5" s="67"/>
      <c r="C5" s="243" t="s">
        <v>46</v>
      </c>
      <c r="D5" s="244"/>
      <c r="E5" s="244"/>
      <c r="G5" s="67"/>
    </row>
    <row r="6" spans="2:7" ht="27" customHeight="1" thickBot="1">
      <c r="B6" s="67"/>
      <c r="C6" s="99" t="s">
        <v>2</v>
      </c>
      <c r="D6" s="124" t="s">
        <v>84</v>
      </c>
      <c r="E6" s="125" t="s">
        <v>85</v>
      </c>
      <c r="G6" s="67"/>
    </row>
    <row r="7" spans="2:5" ht="15.75">
      <c r="B7" s="67"/>
      <c r="C7" s="194" t="s">
        <v>3</v>
      </c>
      <c r="D7" s="183">
        <v>616</v>
      </c>
      <c r="E7" s="184">
        <v>113</v>
      </c>
    </row>
    <row r="8" spans="2:5" ht="19.5" customHeight="1">
      <c r="B8" s="67"/>
      <c r="C8" s="195" t="s">
        <v>34</v>
      </c>
      <c r="D8" s="185">
        <v>403</v>
      </c>
      <c r="E8" s="186">
        <v>68</v>
      </c>
    </row>
    <row r="9" spans="2:5" ht="15.75">
      <c r="B9" s="67"/>
      <c r="C9" s="195" t="s">
        <v>47</v>
      </c>
      <c r="D9" s="185">
        <v>98</v>
      </c>
      <c r="E9" s="186">
        <v>65</v>
      </c>
    </row>
    <row r="10" spans="3:5" ht="17.25" customHeight="1">
      <c r="C10" s="195" t="s">
        <v>60</v>
      </c>
      <c r="D10" s="185">
        <v>157</v>
      </c>
      <c r="E10" s="186">
        <v>41</v>
      </c>
    </row>
    <row r="11" spans="3:5" ht="17.25" customHeight="1">
      <c r="C11" s="195" t="s">
        <v>48</v>
      </c>
      <c r="D11" s="185">
        <v>134</v>
      </c>
      <c r="E11" s="186">
        <v>25</v>
      </c>
    </row>
    <row r="12" spans="3:5" ht="17.25" customHeight="1">
      <c r="C12" s="196" t="s">
        <v>59</v>
      </c>
      <c r="D12" s="187">
        <v>241</v>
      </c>
      <c r="E12" s="186">
        <v>11</v>
      </c>
    </row>
    <row r="13" spans="3:5" ht="17.25" customHeight="1" thickBot="1">
      <c r="C13" s="197" t="s">
        <v>4</v>
      </c>
      <c r="D13" s="188">
        <v>663</v>
      </c>
      <c r="E13" s="189">
        <v>66</v>
      </c>
    </row>
    <row r="14" spans="3:5" ht="16.5" thickBot="1">
      <c r="C14" s="111" t="s">
        <v>22</v>
      </c>
      <c r="D14" s="159">
        <v>2312</v>
      </c>
      <c r="E14" s="160">
        <f>SUM(E7:E13)</f>
        <v>389</v>
      </c>
    </row>
    <row r="15" spans="3:5" ht="15.75">
      <c r="C15" s="117"/>
      <c r="D15" s="118"/>
      <c r="E15" s="119"/>
    </row>
    <row r="16" spans="3:5" ht="12.75" customHeight="1">
      <c r="C16" s="69"/>
      <c r="D16" s="69"/>
      <c r="E16" s="69"/>
    </row>
    <row r="17" spans="3:5" ht="12.75" customHeight="1">
      <c r="C17" s="69"/>
      <c r="D17" s="69"/>
      <c r="E17" s="6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">
    <mergeCell ref="C5:E5"/>
    <mergeCell ref="B2:F2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zoomScaleSheetLayoutView="120" zoomScalePageLayoutView="0" workbookViewId="0" topLeftCell="A1">
      <selection activeCell="D57" sqref="D57"/>
    </sheetView>
  </sheetViews>
  <sheetFormatPr defaultColWidth="9.00390625" defaultRowHeight="12.75"/>
  <cols>
    <col min="1" max="1" width="8.125" style="26" customWidth="1"/>
    <col min="2" max="2" width="38.625" style="26" customWidth="1"/>
    <col min="3" max="3" width="49.75390625" style="26" customWidth="1"/>
    <col min="4" max="4" width="8.00390625" style="26" customWidth="1"/>
    <col min="5" max="16384" width="9.125" style="26" customWidth="1"/>
  </cols>
  <sheetData>
    <row r="1" spans="1:3" ht="15">
      <c r="A1" s="25"/>
      <c r="B1" s="25"/>
      <c r="C1" s="25"/>
    </row>
    <row r="2" spans="1:3" ht="14.25">
      <c r="A2" s="52"/>
      <c r="B2" s="204" t="s">
        <v>58</v>
      </c>
      <c r="C2" s="205"/>
    </row>
    <row r="3" spans="1:3" ht="14.25">
      <c r="A3" s="52"/>
      <c r="B3" s="206" t="s">
        <v>94</v>
      </c>
      <c r="C3" s="207"/>
    </row>
    <row r="4" spans="1:4" ht="15">
      <c r="A4" s="52"/>
      <c r="B4" s="52"/>
      <c r="C4" s="52"/>
      <c r="D4" s="25"/>
    </row>
    <row r="5" spans="1:3" ht="15.75" thickBot="1">
      <c r="A5" s="25"/>
      <c r="B5" s="25"/>
      <c r="C5" s="25"/>
    </row>
    <row r="6" spans="1:3" ht="36" customHeight="1">
      <c r="A6" s="25"/>
      <c r="B6" s="193" t="s">
        <v>13</v>
      </c>
      <c r="C6" s="192" t="s">
        <v>95</v>
      </c>
    </row>
    <row r="7" spans="1:3" ht="15.75" customHeight="1">
      <c r="A7" s="25"/>
      <c r="B7" s="153" t="s">
        <v>54</v>
      </c>
      <c r="C7" s="173">
        <v>4731</v>
      </c>
    </row>
    <row r="8" spans="1:3" ht="15.75" customHeight="1">
      <c r="A8" s="25"/>
      <c r="B8" s="154" t="s">
        <v>56</v>
      </c>
      <c r="C8" s="174">
        <v>2299</v>
      </c>
    </row>
    <row r="9" spans="1:3" ht="15.75" customHeight="1">
      <c r="A9" s="25"/>
      <c r="B9" s="154" t="s">
        <v>8</v>
      </c>
      <c r="C9" s="174">
        <v>61641</v>
      </c>
    </row>
    <row r="10" spans="1:3" ht="15.75" customHeight="1">
      <c r="A10" s="25"/>
      <c r="B10" s="154" t="s">
        <v>43</v>
      </c>
      <c r="C10" s="174">
        <v>85</v>
      </c>
    </row>
    <row r="11" spans="1:3" ht="15" customHeight="1">
      <c r="A11" s="25"/>
      <c r="B11" s="154" t="s">
        <v>10</v>
      </c>
      <c r="C11" s="174">
        <v>113909</v>
      </c>
    </row>
    <row r="12" spans="1:3" ht="15" customHeight="1">
      <c r="A12" s="25"/>
      <c r="B12" s="154" t="s">
        <v>11</v>
      </c>
      <c r="C12" s="174">
        <v>17907</v>
      </c>
    </row>
    <row r="13" spans="1:3" ht="30" customHeight="1">
      <c r="A13" s="25"/>
      <c r="B13" s="155" t="s">
        <v>19</v>
      </c>
      <c r="C13" s="174">
        <v>5445</v>
      </c>
    </row>
    <row r="14" spans="1:4" ht="30">
      <c r="A14" s="25"/>
      <c r="B14" s="155" t="s">
        <v>18</v>
      </c>
      <c r="C14" s="175">
        <v>726</v>
      </c>
      <c r="D14" s="26" t="s">
        <v>5</v>
      </c>
    </row>
    <row r="15" spans="1:3" ht="15" customHeight="1">
      <c r="A15" s="25"/>
      <c r="B15" s="154" t="s">
        <v>14</v>
      </c>
      <c r="C15" s="175">
        <v>681</v>
      </c>
    </row>
    <row r="16" spans="1:3" ht="17.25" customHeight="1">
      <c r="A16" s="25"/>
      <c r="B16" s="154" t="s">
        <v>15</v>
      </c>
      <c r="C16" s="174">
        <v>28743</v>
      </c>
    </row>
    <row r="17" spans="1:3" ht="15.75" customHeight="1">
      <c r="A17" s="25"/>
      <c r="B17" s="154" t="s">
        <v>16</v>
      </c>
      <c r="C17" s="175">
        <v>16</v>
      </c>
    </row>
    <row r="18" spans="1:3" ht="30">
      <c r="A18" s="25"/>
      <c r="B18" s="156" t="s">
        <v>62</v>
      </c>
      <c r="C18" s="157">
        <v>1833</v>
      </c>
    </row>
    <row r="19" spans="1:3" ht="30">
      <c r="A19" s="25"/>
      <c r="B19" s="156" t="s">
        <v>63</v>
      </c>
      <c r="C19" s="157">
        <v>1542</v>
      </c>
    </row>
    <row r="20" spans="1:3" ht="16.5" customHeight="1">
      <c r="A20" s="25"/>
      <c r="B20" s="154" t="s">
        <v>64</v>
      </c>
      <c r="C20" s="175">
        <v>49</v>
      </c>
    </row>
    <row r="21" spans="1:6" ht="18.75" customHeight="1" thickBot="1">
      <c r="A21" s="25"/>
      <c r="B21" s="190" t="s">
        <v>0</v>
      </c>
      <c r="C21" s="191">
        <f>SUM(C7:C20)</f>
        <v>239607</v>
      </c>
      <c r="F21" s="26" t="s">
        <v>5</v>
      </c>
    </row>
    <row r="22" spans="1:3" ht="15">
      <c r="A22" s="25"/>
      <c r="B22" s="89"/>
      <c r="C22" s="25"/>
    </row>
    <row r="23" spans="1:6" ht="13.5" customHeight="1">
      <c r="A23" s="25"/>
      <c r="B23" s="199" t="s">
        <v>76</v>
      </c>
      <c r="C23" s="71"/>
      <c r="D23" s="71"/>
      <c r="E23" s="71"/>
      <c r="F23" s="71"/>
    </row>
    <row r="24" spans="1:3" ht="13.5" customHeight="1">
      <c r="A24" s="25"/>
      <c r="B24" s="199" t="s">
        <v>75</v>
      </c>
      <c r="C24" s="158"/>
    </row>
    <row r="25" spans="1:3" ht="15">
      <c r="A25" s="25"/>
      <c r="C25" s="25"/>
    </row>
    <row r="26" spans="1:3" ht="15">
      <c r="A26" s="25"/>
      <c r="B26" s="25"/>
      <c r="C26" s="25"/>
    </row>
    <row r="27" spans="1:3" ht="15">
      <c r="A27" s="25"/>
      <c r="B27" s="25"/>
      <c r="C27" s="25"/>
    </row>
  </sheetData>
  <sheetProtection/>
  <mergeCells count="2">
    <mergeCell ref="B2:C2"/>
    <mergeCell ref="B3:C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H14"/>
  <sheetViews>
    <sheetView zoomScaleSheetLayoutView="120" zoomScalePageLayoutView="0" workbookViewId="0" topLeftCell="A1">
      <selection activeCell="H65" sqref="H65"/>
    </sheetView>
  </sheetViews>
  <sheetFormatPr defaultColWidth="9.00390625" defaultRowHeight="12.75"/>
  <cols>
    <col min="1" max="1" width="8.375" style="26" customWidth="1"/>
    <col min="2" max="2" width="29.875" style="26" customWidth="1"/>
    <col min="3" max="3" width="14.625" style="26" customWidth="1"/>
    <col min="4" max="4" width="12.00390625" style="26" customWidth="1"/>
    <col min="5" max="5" width="11.75390625" style="26" customWidth="1"/>
    <col min="6" max="6" width="11.00390625" style="26" customWidth="1"/>
    <col min="7" max="7" width="10.125" style="26" customWidth="1"/>
    <col min="8" max="8" width="8.375" style="26" customWidth="1"/>
    <col min="9" max="16384" width="9.125" style="26" customWidth="1"/>
  </cols>
  <sheetData>
    <row r="3" spans="2:8" ht="27.75" customHeight="1">
      <c r="B3" s="215" t="s">
        <v>24</v>
      </c>
      <c r="C3" s="216"/>
      <c r="D3" s="216"/>
      <c r="E3" s="216"/>
      <c r="F3" s="216"/>
      <c r="G3" s="217"/>
      <c r="H3" s="58"/>
    </row>
    <row r="4" spans="2:8" ht="20.25" customHeight="1">
      <c r="B4" s="218" t="s">
        <v>78</v>
      </c>
      <c r="C4" s="219"/>
      <c r="D4" s="219"/>
      <c r="E4" s="219"/>
      <c r="F4" s="219"/>
      <c r="G4" s="220"/>
      <c r="H4" s="57"/>
    </row>
    <row r="5" spans="2:7" ht="15">
      <c r="B5" s="25"/>
      <c r="C5" s="25"/>
      <c r="D5" s="25"/>
      <c r="E5" s="25"/>
      <c r="F5" s="25"/>
      <c r="G5" s="25"/>
    </row>
    <row r="6" spans="2:7" ht="15.75" thickBot="1">
      <c r="B6" s="25"/>
      <c r="C6" s="25"/>
      <c r="D6" s="25"/>
      <c r="E6" s="25"/>
      <c r="F6" s="25"/>
      <c r="G6" s="25"/>
    </row>
    <row r="7" spans="2:7" ht="33" customHeight="1" thickBot="1">
      <c r="B7" s="213" t="s">
        <v>49</v>
      </c>
      <c r="C7" s="208" t="s">
        <v>17</v>
      </c>
      <c r="D7" s="209"/>
      <c r="E7" s="209"/>
      <c r="F7" s="210"/>
      <c r="G7" s="25"/>
    </row>
    <row r="8" spans="2:7" ht="45" customHeight="1" thickBot="1">
      <c r="B8" s="214"/>
      <c r="C8" s="198" t="s">
        <v>79</v>
      </c>
      <c r="D8" s="42" t="s">
        <v>80</v>
      </c>
      <c r="E8" s="27" t="s">
        <v>38</v>
      </c>
      <c r="F8" s="28" t="s">
        <v>26</v>
      </c>
      <c r="G8" s="25"/>
    </row>
    <row r="9" spans="2:7" ht="21" customHeight="1">
      <c r="B9" s="29" t="s">
        <v>10</v>
      </c>
      <c r="C9" s="176">
        <v>11687</v>
      </c>
      <c r="D9" s="176">
        <v>12171</v>
      </c>
      <c r="E9" s="32">
        <f>D9-C9</f>
        <v>484</v>
      </c>
      <c r="F9" s="113">
        <f>(D9-C9)/ABS(C9)</f>
        <v>0.041413536407974676</v>
      </c>
      <c r="G9" s="25"/>
    </row>
    <row r="10" spans="2:7" ht="19.5" customHeight="1">
      <c r="B10" s="30" t="s">
        <v>11</v>
      </c>
      <c r="C10" s="162">
        <v>1225</v>
      </c>
      <c r="D10" s="162">
        <v>1588</v>
      </c>
      <c r="E10" s="32">
        <f>D10-C10</f>
        <v>363</v>
      </c>
      <c r="F10" s="113">
        <f>(D10-C10)/ABS(C10)</f>
        <v>0.2963265306122449</v>
      </c>
      <c r="G10" s="25"/>
    </row>
    <row r="11" spans="2:7" ht="48.75" customHeight="1">
      <c r="B11" s="44" t="s">
        <v>18</v>
      </c>
      <c r="C11" s="177">
        <v>152</v>
      </c>
      <c r="D11" s="177">
        <v>188</v>
      </c>
      <c r="E11" s="32">
        <f>D11-C11</f>
        <v>36</v>
      </c>
      <c r="F11" s="113">
        <f>(D11-C11)/ABS(C11)</f>
        <v>0.23684210526315788</v>
      </c>
      <c r="G11" s="25"/>
    </row>
    <row r="12" spans="2:7" ht="47.25" customHeight="1" thickBot="1">
      <c r="B12" s="45" t="s">
        <v>19</v>
      </c>
      <c r="C12" s="178">
        <v>1529</v>
      </c>
      <c r="D12" s="178">
        <v>1339</v>
      </c>
      <c r="E12" s="32">
        <f>D12-C12</f>
        <v>-190</v>
      </c>
      <c r="F12" s="114">
        <f>(D12-C12)/ABS(C12)</f>
        <v>-0.12426422498364945</v>
      </c>
      <c r="G12" s="25"/>
    </row>
    <row r="13" spans="2:7" ht="30" customHeight="1" thickBot="1">
      <c r="B13" s="79" t="s">
        <v>0</v>
      </c>
      <c r="C13" s="43">
        <f>SUM(C9:C12)</f>
        <v>14593</v>
      </c>
      <c r="D13" s="140">
        <f>SUM(D9:D12)</f>
        <v>15286</v>
      </c>
      <c r="E13" s="43">
        <f>D13-C13</f>
        <v>693</v>
      </c>
      <c r="F13" s="115">
        <f>(D13-C13)/ABS(C13)</f>
        <v>0.0474885218940588</v>
      </c>
      <c r="G13" s="25"/>
    </row>
    <row r="14" spans="2:7" ht="15">
      <c r="B14" s="211"/>
      <c r="C14" s="212"/>
      <c r="D14" s="212"/>
      <c r="E14" s="25"/>
      <c r="F14" s="25"/>
      <c r="G14" s="25"/>
    </row>
  </sheetData>
  <sheetProtection/>
  <mergeCells count="5">
    <mergeCell ref="C7:F7"/>
    <mergeCell ref="B14:D14"/>
    <mergeCell ref="B7:B8"/>
    <mergeCell ref="B3:G3"/>
    <mergeCell ref="B4:G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37"/>
  <sheetViews>
    <sheetView zoomScaleSheetLayoutView="100" zoomScalePageLayoutView="0" workbookViewId="0" topLeftCell="A1">
      <selection activeCell="G53" sqref="G53"/>
    </sheetView>
  </sheetViews>
  <sheetFormatPr defaultColWidth="9.00390625" defaultRowHeight="12.75"/>
  <cols>
    <col min="1" max="1" width="6.875" style="0" customWidth="1"/>
    <col min="2" max="2" width="29.125" style="0" customWidth="1"/>
    <col min="3" max="3" width="13.875" style="0" customWidth="1"/>
    <col min="4" max="4" width="13.375" style="0" customWidth="1"/>
    <col min="5" max="5" width="14.00390625" style="0" customWidth="1"/>
    <col min="6" max="6" width="14.75390625" style="0" customWidth="1"/>
  </cols>
  <sheetData>
    <row r="3" spans="2:9" ht="30" customHeight="1">
      <c r="B3" s="224" t="s">
        <v>45</v>
      </c>
      <c r="C3" s="225"/>
      <c r="D3" s="225"/>
      <c r="E3" s="225"/>
      <c r="F3" s="205"/>
      <c r="G3" s="36"/>
      <c r="H3" s="85"/>
      <c r="I3" s="85"/>
    </row>
    <row r="4" spans="2:10" ht="15">
      <c r="B4" s="206" t="s">
        <v>82</v>
      </c>
      <c r="C4" s="226"/>
      <c r="D4" s="226"/>
      <c r="E4" s="226"/>
      <c r="F4" s="207"/>
      <c r="G4" s="36"/>
      <c r="H4" s="87"/>
      <c r="I4" s="87"/>
      <c r="J4" s="2"/>
    </row>
    <row r="5" spans="2:9" ht="15">
      <c r="B5" s="25"/>
      <c r="C5" s="25"/>
      <c r="D5" s="25"/>
      <c r="E5" s="25"/>
      <c r="F5" s="25"/>
      <c r="G5" s="25"/>
      <c r="H5" s="85"/>
      <c r="I5" s="85"/>
    </row>
    <row r="6" spans="2:7" ht="15.75" thickBot="1">
      <c r="B6" s="25"/>
      <c r="C6" s="25"/>
      <c r="D6" s="25"/>
      <c r="E6" s="25"/>
      <c r="F6" s="25"/>
      <c r="G6" s="25"/>
    </row>
    <row r="7" spans="2:7" ht="40.5" customHeight="1" thickBot="1">
      <c r="B7" s="39" t="s">
        <v>13</v>
      </c>
      <c r="C7" s="221" t="s">
        <v>17</v>
      </c>
      <c r="D7" s="222"/>
      <c r="E7" s="222"/>
      <c r="F7" s="223"/>
      <c r="G7" s="25"/>
    </row>
    <row r="8" spans="2:8" ht="42" customHeight="1" thickBot="1">
      <c r="B8" s="46"/>
      <c r="C8" s="42" t="s">
        <v>79</v>
      </c>
      <c r="D8" s="42" t="s">
        <v>81</v>
      </c>
      <c r="E8" s="27" t="s">
        <v>25</v>
      </c>
      <c r="F8" s="120" t="s">
        <v>26</v>
      </c>
      <c r="G8" s="25"/>
      <c r="H8" s="129"/>
    </row>
    <row r="9" spans="2:7" ht="19.5" customHeight="1">
      <c r="B9" s="59" t="s">
        <v>8</v>
      </c>
      <c r="C9" s="179">
        <v>35683</v>
      </c>
      <c r="D9" s="179">
        <v>49975</v>
      </c>
      <c r="E9" s="40">
        <f>D9-C9</f>
        <v>14292</v>
      </c>
      <c r="F9" s="47">
        <f aca="true" t="shared" si="0" ref="F9:F14">(D9-C9)/ABS(C9)</f>
        <v>0.4005268615307009</v>
      </c>
      <c r="G9" s="25"/>
    </row>
    <row r="10" spans="2:7" ht="19.5" customHeight="1">
      <c r="B10" s="60" t="s">
        <v>43</v>
      </c>
      <c r="C10" s="162">
        <v>2</v>
      </c>
      <c r="D10" s="162">
        <v>5</v>
      </c>
      <c r="E10" s="18">
        <f>D10-C10</f>
        <v>3</v>
      </c>
      <c r="F10" s="113">
        <v>1</v>
      </c>
      <c r="G10" s="25"/>
    </row>
    <row r="11" spans="2:7" ht="20.25" customHeight="1">
      <c r="B11" s="61" t="s">
        <v>14</v>
      </c>
      <c r="C11" s="148">
        <v>122</v>
      </c>
      <c r="D11" s="148">
        <v>137</v>
      </c>
      <c r="E11" s="18">
        <f>D11-C11</f>
        <v>15</v>
      </c>
      <c r="F11" s="16">
        <f t="shared" si="0"/>
        <v>0.12295081967213115</v>
      </c>
      <c r="G11" s="25"/>
    </row>
    <row r="12" spans="2:7" ht="21" customHeight="1">
      <c r="B12" s="61" t="s">
        <v>15</v>
      </c>
      <c r="C12" s="162">
        <v>6110</v>
      </c>
      <c r="D12" s="162">
        <v>7893</v>
      </c>
      <c r="E12" s="18">
        <f>D12-C12</f>
        <v>1783</v>
      </c>
      <c r="F12" s="16">
        <f t="shared" si="0"/>
        <v>0.2918166939443535</v>
      </c>
      <c r="G12" s="25"/>
    </row>
    <row r="13" spans="2:7" ht="20.25" customHeight="1" thickBot="1">
      <c r="B13" s="62" t="s">
        <v>16</v>
      </c>
      <c r="C13" s="146">
        <v>6</v>
      </c>
      <c r="D13" s="146">
        <v>20</v>
      </c>
      <c r="E13" s="33">
        <f>D13-C13</f>
        <v>14</v>
      </c>
      <c r="F13" s="48">
        <f t="shared" si="0"/>
        <v>2.3333333333333335</v>
      </c>
      <c r="G13" s="25"/>
    </row>
    <row r="14" spans="2:7" ht="18" customHeight="1" thickBot="1">
      <c r="B14" s="49" t="s">
        <v>0</v>
      </c>
      <c r="C14" s="31">
        <f>SUM(C9:C13)</f>
        <v>41923</v>
      </c>
      <c r="D14" s="31">
        <f>SUM(D9:D13)</f>
        <v>58030</v>
      </c>
      <c r="E14" s="31">
        <f>SUM(E9:E13)</f>
        <v>16107</v>
      </c>
      <c r="F14" s="50">
        <f t="shared" si="0"/>
        <v>0.38420437468692603</v>
      </c>
      <c r="G14" s="25"/>
    </row>
    <row r="15" spans="3:5" ht="12.75">
      <c r="C15" s="6"/>
      <c r="D15" s="6"/>
      <c r="E15" s="6"/>
    </row>
    <row r="16" spans="3:5" ht="12.75">
      <c r="C16" s="6"/>
      <c r="D16" s="6"/>
      <c r="E16" s="6"/>
    </row>
    <row r="37" spans="2:8" ht="14.25">
      <c r="B37" s="85"/>
      <c r="C37" s="85"/>
      <c r="D37" s="85"/>
      <c r="E37" s="85"/>
      <c r="F37" s="85"/>
      <c r="G37" s="85"/>
      <c r="H37" s="85"/>
    </row>
  </sheetData>
  <sheetProtection/>
  <mergeCells count="3">
    <mergeCell ref="C7:F7"/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4"/>
  <sheetViews>
    <sheetView zoomScaleSheetLayoutView="100" zoomScalePageLayoutView="0" workbookViewId="0" topLeftCell="A1">
      <selection activeCell="I60" sqref="I60"/>
    </sheetView>
  </sheetViews>
  <sheetFormatPr defaultColWidth="9.00390625" defaultRowHeight="12.75"/>
  <cols>
    <col min="1" max="1" width="4.25390625" style="0" customWidth="1"/>
    <col min="2" max="2" width="30.125" style="0" customWidth="1"/>
    <col min="3" max="3" width="12.25390625" style="0" customWidth="1"/>
    <col min="4" max="4" width="11.00390625" style="0" customWidth="1"/>
    <col min="5" max="5" width="12.125" style="0" customWidth="1"/>
    <col min="6" max="6" width="10.75390625" style="0" customWidth="1"/>
    <col min="7" max="7" width="11.25390625" style="0" customWidth="1"/>
    <col min="8" max="8" width="10.125" style="0" bestFit="1" customWidth="1"/>
    <col min="9" max="9" width="4.25390625" style="0" customWidth="1"/>
  </cols>
  <sheetData>
    <row r="3" spans="2:8" ht="59.25" customHeight="1">
      <c r="B3" s="227" t="s">
        <v>83</v>
      </c>
      <c r="C3" s="228"/>
      <c r="D3" s="228"/>
      <c r="E3" s="228"/>
      <c r="F3" s="228"/>
      <c r="G3" s="228"/>
      <c r="H3" s="229"/>
    </row>
    <row r="4" spans="2:8" ht="15" customHeight="1">
      <c r="B4" s="83"/>
      <c r="C4" s="83"/>
      <c r="D4" s="83"/>
      <c r="E4" s="83"/>
      <c r="F4" s="83"/>
      <c r="G4" s="83"/>
      <c r="H4" s="83"/>
    </row>
    <row r="5" spans="2:8" ht="16.5" thickBot="1">
      <c r="B5" s="7"/>
      <c r="C5" s="7"/>
      <c r="D5" s="7"/>
      <c r="E5" s="7"/>
      <c r="F5" s="7"/>
      <c r="G5" s="7"/>
      <c r="H5" s="7"/>
    </row>
    <row r="6" spans="2:8" ht="50.25" customHeight="1">
      <c r="B6" s="132" t="s">
        <v>27</v>
      </c>
      <c r="C6" s="94" t="s">
        <v>84</v>
      </c>
      <c r="D6" s="94" t="s">
        <v>32</v>
      </c>
      <c r="E6" s="94" t="s">
        <v>85</v>
      </c>
      <c r="F6" s="94" t="s">
        <v>32</v>
      </c>
      <c r="G6" s="100" t="s">
        <v>25</v>
      </c>
      <c r="H6" s="101" t="s">
        <v>26</v>
      </c>
    </row>
    <row r="7" spans="2:8" ht="43.5">
      <c r="B7" s="133" t="s">
        <v>65</v>
      </c>
      <c r="C7" s="162">
        <v>11973</v>
      </c>
      <c r="D7" s="149">
        <f aca="true" t="shared" si="0" ref="D7:D13">C7/C$13</f>
        <v>0.3355379312277555</v>
      </c>
      <c r="E7" s="162">
        <v>20938</v>
      </c>
      <c r="F7" s="15">
        <f aca="true" t="shared" si="1" ref="F7:F13">E7/E$13</f>
        <v>0.41896948474237117</v>
      </c>
      <c r="G7" s="18">
        <f>E7-C7</f>
        <v>8965</v>
      </c>
      <c r="H7" s="16">
        <f>(E7-C7)/ABS(C7)</f>
        <v>0.7487680614716445</v>
      </c>
    </row>
    <row r="8" spans="2:8" ht="19.5" customHeight="1">
      <c r="B8" s="9" t="s">
        <v>29</v>
      </c>
      <c r="C8" s="162">
        <v>12371</v>
      </c>
      <c r="D8" s="149">
        <f t="shared" si="0"/>
        <v>0.34669170193089144</v>
      </c>
      <c r="E8" s="162">
        <v>17009</v>
      </c>
      <c r="F8" s="15">
        <f t="shared" si="1"/>
        <v>0.3403501750875438</v>
      </c>
      <c r="G8" s="18">
        <f aca="true" t="shared" si="2" ref="G8:G13">E8-C8</f>
        <v>4638</v>
      </c>
      <c r="H8" s="16">
        <f aca="true" t="shared" si="3" ref="H8:H13">(E8-C8)/ABS(C8)</f>
        <v>0.37490906151483305</v>
      </c>
    </row>
    <row r="9" spans="2:8" ht="19.5" customHeight="1">
      <c r="B9" s="9" t="s">
        <v>28</v>
      </c>
      <c r="C9" s="162">
        <v>4828</v>
      </c>
      <c r="D9" s="149">
        <f t="shared" si="0"/>
        <v>0.13530252501191042</v>
      </c>
      <c r="E9" s="162">
        <v>4520</v>
      </c>
      <c r="F9" s="15">
        <f t="shared" si="1"/>
        <v>0.09044522261130565</v>
      </c>
      <c r="G9" s="18">
        <f t="shared" si="2"/>
        <v>-308</v>
      </c>
      <c r="H9" s="16">
        <f t="shared" si="3"/>
        <v>-0.06379453189726594</v>
      </c>
    </row>
    <row r="10" spans="2:8" ht="19.5" customHeight="1">
      <c r="B10" s="9" t="s">
        <v>30</v>
      </c>
      <c r="C10" s="162">
        <v>4552</v>
      </c>
      <c r="D10" s="149">
        <f t="shared" si="0"/>
        <v>0.1275677493484292</v>
      </c>
      <c r="E10" s="162">
        <v>5019</v>
      </c>
      <c r="F10" s="15">
        <f t="shared" si="1"/>
        <v>0.10043021510755377</v>
      </c>
      <c r="G10" s="18">
        <f t="shared" si="2"/>
        <v>467</v>
      </c>
      <c r="H10" s="16">
        <f t="shared" si="3"/>
        <v>0.10259226713532513</v>
      </c>
    </row>
    <row r="11" spans="2:8" ht="20.25" customHeight="1">
      <c r="B11" s="9" t="s">
        <v>31</v>
      </c>
      <c r="C11" s="162">
        <v>1557</v>
      </c>
      <c r="D11" s="149">
        <f t="shared" si="0"/>
        <v>0.043634223579855955</v>
      </c>
      <c r="E11" s="162">
        <v>1822</v>
      </c>
      <c r="F11" s="15">
        <f t="shared" si="1"/>
        <v>0.03645822911455728</v>
      </c>
      <c r="G11" s="18">
        <f t="shared" si="2"/>
        <v>265</v>
      </c>
      <c r="H11" s="16">
        <f t="shared" si="3"/>
        <v>0.170199100834939</v>
      </c>
    </row>
    <row r="12" spans="2:8" ht="19.5" customHeight="1" thickBot="1">
      <c r="B12" s="98" t="s">
        <v>33</v>
      </c>
      <c r="C12" s="146">
        <v>402</v>
      </c>
      <c r="D12" s="149">
        <f t="shared" si="0"/>
        <v>0.011265868901157414</v>
      </c>
      <c r="E12" s="146">
        <v>667</v>
      </c>
      <c r="F12" s="116">
        <f t="shared" si="1"/>
        <v>0.013346673336668334</v>
      </c>
      <c r="G12" s="21">
        <f t="shared" si="2"/>
        <v>265</v>
      </c>
      <c r="H12" s="112">
        <f t="shared" si="3"/>
        <v>0.6592039800995025</v>
      </c>
    </row>
    <row r="13" spans="2:8" ht="21.75" customHeight="1" thickBot="1">
      <c r="B13" s="134" t="s">
        <v>0</v>
      </c>
      <c r="C13" s="150">
        <f>SUM(C7:C12)</f>
        <v>35683</v>
      </c>
      <c r="D13" s="135">
        <f t="shared" si="0"/>
        <v>1</v>
      </c>
      <c r="E13" s="31">
        <f>SUM(E7:E12)</f>
        <v>49975</v>
      </c>
      <c r="F13" s="135">
        <f t="shared" si="1"/>
        <v>1</v>
      </c>
      <c r="G13" s="31">
        <f t="shared" si="2"/>
        <v>14292</v>
      </c>
      <c r="H13" s="50">
        <f t="shared" si="3"/>
        <v>0.4005268615307009</v>
      </c>
    </row>
    <row r="14" ht="15">
      <c r="E14" s="137"/>
    </row>
    <row r="32" ht="33.75" customHeight="1"/>
  </sheetData>
  <sheetProtection/>
  <mergeCells count="1"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52"/>
  <sheetViews>
    <sheetView zoomScaleSheetLayoutView="120" zoomScalePageLayoutView="0" workbookViewId="0" topLeftCell="A1">
      <selection activeCell="I46" sqref="I46"/>
    </sheetView>
  </sheetViews>
  <sheetFormatPr defaultColWidth="9.00390625" defaultRowHeight="12.75"/>
  <cols>
    <col min="1" max="1" width="6.125" style="0" customWidth="1"/>
    <col min="2" max="2" width="17.875" style="0" bestFit="1" customWidth="1"/>
    <col min="3" max="3" width="11.25390625" style="0" customWidth="1"/>
    <col min="4" max="5" width="10.875" style="0" customWidth="1"/>
    <col min="6" max="6" width="10.75390625" style="0" customWidth="1"/>
    <col min="7" max="7" width="9.25390625" style="0" customWidth="1"/>
    <col min="8" max="8" width="11.875" style="0" customWidth="1"/>
    <col min="9" max="9" width="6.125" style="0" customWidth="1"/>
    <col min="11" max="14" width="9.375" style="0" customWidth="1"/>
    <col min="18" max="18" width="13.625" style="0" customWidth="1"/>
  </cols>
  <sheetData>
    <row r="3" spans="2:8" ht="42" customHeight="1">
      <c r="B3" s="227" t="s">
        <v>91</v>
      </c>
      <c r="C3" s="228"/>
      <c r="D3" s="228"/>
      <c r="E3" s="228"/>
      <c r="F3" s="228"/>
      <c r="G3" s="228"/>
      <c r="H3" s="229"/>
    </row>
    <row r="4" spans="2:8" ht="14.25">
      <c r="B4" s="86"/>
      <c r="C4" s="86"/>
      <c r="D4" s="86"/>
      <c r="E4" s="86"/>
      <c r="F4" s="86"/>
      <c r="G4" s="86"/>
      <c r="H4" s="86"/>
    </row>
    <row r="5" spans="2:8" ht="15" thickBot="1">
      <c r="B5" s="86"/>
      <c r="C5" s="86"/>
      <c r="D5" s="86"/>
      <c r="E5" s="86"/>
      <c r="F5" s="86"/>
      <c r="G5" s="86"/>
      <c r="H5" s="86"/>
    </row>
    <row r="6" spans="2:8" ht="45.75" customHeight="1">
      <c r="B6" s="230" t="s">
        <v>35</v>
      </c>
      <c r="C6" s="231"/>
      <c r="D6" s="231"/>
      <c r="E6" s="231"/>
      <c r="F6" s="231"/>
      <c r="G6" s="231"/>
      <c r="H6" s="232"/>
    </row>
    <row r="7" spans="2:8" ht="53.25" customHeight="1">
      <c r="B7" s="13" t="s">
        <v>2</v>
      </c>
      <c r="C7" s="19" t="s">
        <v>84</v>
      </c>
      <c r="D7" s="19" t="s">
        <v>44</v>
      </c>
      <c r="E7" s="19" t="s">
        <v>85</v>
      </c>
      <c r="F7" s="19" t="s">
        <v>44</v>
      </c>
      <c r="G7" s="19" t="s">
        <v>25</v>
      </c>
      <c r="H7" s="20" t="s">
        <v>26</v>
      </c>
    </row>
    <row r="8" spans="2:8" ht="15">
      <c r="B8" s="9" t="s">
        <v>72</v>
      </c>
      <c r="C8" s="180">
        <v>64</v>
      </c>
      <c r="D8" s="149">
        <f aca="true" t="shared" si="0" ref="D8:D16">C8/C$16</f>
        <v>0.09467455621301775</v>
      </c>
      <c r="E8" s="180">
        <v>65</v>
      </c>
      <c r="F8" s="142">
        <f aca="true" t="shared" si="1" ref="F8:F16">E8/E$16</f>
        <v>0.11054421768707483</v>
      </c>
      <c r="G8" s="12">
        <f aca="true" t="shared" si="2" ref="G8:G16">E8-C8</f>
        <v>1</v>
      </c>
      <c r="H8" s="16">
        <f aca="true" t="shared" si="3" ref="H8:H14">(E8-C8)/ABS(C8)</f>
        <v>0.015625</v>
      </c>
    </row>
    <row r="9" spans="2:8" ht="15">
      <c r="B9" s="9" t="s">
        <v>74</v>
      </c>
      <c r="C9" s="180">
        <v>32</v>
      </c>
      <c r="D9" s="149">
        <f t="shared" si="0"/>
        <v>0.047337278106508875</v>
      </c>
      <c r="E9" s="180">
        <v>64</v>
      </c>
      <c r="F9" s="142">
        <f t="shared" si="1"/>
        <v>0.10884353741496598</v>
      </c>
      <c r="G9" s="12">
        <f t="shared" si="2"/>
        <v>32</v>
      </c>
      <c r="H9" s="16">
        <f t="shared" si="3"/>
        <v>1</v>
      </c>
    </row>
    <row r="10" spans="2:8" ht="15">
      <c r="B10" s="9" t="s">
        <v>71</v>
      </c>
      <c r="C10" s="180">
        <v>28</v>
      </c>
      <c r="D10" s="149">
        <f t="shared" si="0"/>
        <v>0.04142011834319527</v>
      </c>
      <c r="E10" s="180">
        <v>41</v>
      </c>
      <c r="F10" s="142">
        <f t="shared" si="1"/>
        <v>0.06972789115646258</v>
      </c>
      <c r="G10" s="12">
        <f>E10-C10</f>
        <v>13</v>
      </c>
      <c r="H10" s="16">
        <f>(E10-C10)/ABS(C10)</f>
        <v>0.4642857142857143</v>
      </c>
    </row>
    <row r="11" spans="2:8" ht="15">
      <c r="B11" s="90" t="s">
        <v>12</v>
      </c>
      <c r="C11" s="180">
        <v>18</v>
      </c>
      <c r="D11" s="149">
        <f t="shared" si="0"/>
        <v>0.026627218934911243</v>
      </c>
      <c r="E11" s="180">
        <v>40</v>
      </c>
      <c r="F11" s="142">
        <f t="shared" si="1"/>
        <v>0.06802721088435375</v>
      </c>
      <c r="G11" s="12">
        <f t="shared" si="2"/>
        <v>22</v>
      </c>
      <c r="H11" s="16">
        <f>(E11-C11)/ABS(C11)</f>
        <v>1.2222222222222223</v>
      </c>
    </row>
    <row r="12" spans="2:8" ht="15">
      <c r="B12" s="9" t="s">
        <v>59</v>
      </c>
      <c r="C12" s="180">
        <v>63</v>
      </c>
      <c r="D12" s="149">
        <f t="shared" si="0"/>
        <v>0.09319526627218935</v>
      </c>
      <c r="E12" s="180">
        <v>2</v>
      </c>
      <c r="F12" s="142">
        <f t="shared" si="1"/>
        <v>0.003401360544217687</v>
      </c>
      <c r="G12" s="12">
        <f t="shared" si="2"/>
        <v>-61</v>
      </c>
      <c r="H12" s="16">
        <f>(E12-C12)/ABS(C12)</f>
        <v>-0.9682539682539683</v>
      </c>
    </row>
    <row r="13" spans="2:8" ht="15">
      <c r="B13" s="9" t="s">
        <v>60</v>
      </c>
      <c r="C13" s="180">
        <v>53</v>
      </c>
      <c r="D13" s="149">
        <f t="shared" si="0"/>
        <v>0.07840236686390532</v>
      </c>
      <c r="E13" s="180">
        <v>10</v>
      </c>
      <c r="F13" s="142">
        <f t="shared" si="1"/>
        <v>0.017006802721088437</v>
      </c>
      <c r="G13" s="12">
        <f t="shared" si="2"/>
        <v>-43</v>
      </c>
      <c r="H13" s="16">
        <f t="shared" si="3"/>
        <v>-0.8113207547169812</v>
      </c>
    </row>
    <row r="14" spans="2:8" ht="15">
      <c r="B14" s="9" t="s">
        <v>3</v>
      </c>
      <c r="C14" s="180">
        <v>45</v>
      </c>
      <c r="D14" s="149">
        <f t="shared" si="0"/>
        <v>0.06656804733727811</v>
      </c>
      <c r="E14" s="180">
        <v>5</v>
      </c>
      <c r="F14" s="142">
        <f t="shared" si="1"/>
        <v>0.008503401360544218</v>
      </c>
      <c r="G14" s="12">
        <f t="shared" si="2"/>
        <v>-40</v>
      </c>
      <c r="H14" s="16">
        <f t="shared" si="3"/>
        <v>-0.8888888888888888</v>
      </c>
    </row>
    <row r="15" spans="2:8" ht="15">
      <c r="B15" s="9" t="s">
        <v>4</v>
      </c>
      <c r="C15" s="180">
        <v>373</v>
      </c>
      <c r="D15" s="149">
        <f t="shared" si="0"/>
        <v>0.5517751479289941</v>
      </c>
      <c r="E15" s="180">
        <v>361</v>
      </c>
      <c r="F15" s="142">
        <f t="shared" si="1"/>
        <v>0.6139455782312925</v>
      </c>
      <c r="G15" s="12">
        <f t="shared" si="2"/>
        <v>-12</v>
      </c>
      <c r="H15" s="16">
        <f>(E15-C15)/ABS(C15)</f>
        <v>-0.032171581769437</v>
      </c>
    </row>
    <row r="16" spans="2:8" ht="15" thickBot="1">
      <c r="B16" s="10" t="s">
        <v>22</v>
      </c>
      <c r="C16" s="91">
        <v>676</v>
      </c>
      <c r="D16" s="92">
        <f t="shared" si="0"/>
        <v>1</v>
      </c>
      <c r="E16" s="91">
        <v>588</v>
      </c>
      <c r="F16" s="93">
        <f t="shared" si="1"/>
        <v>1</v>
      </c>
      <c r="G16" s="14">
        <f t="shared" si="2"/>
        <v>-88</v>
      </c>
      <c r="H16" s="37">
        <f>(E16-C16)/ABS(C16)</f>
        <v>-0.1301775147928994</v>
      </c>
    </row>
    <row r="17" spans="2:8" ht="14.25">
      <c r="B17" s="86"/>
      <c r="C17" s="86"/>
      <c r="D17" s="86"/>
      <c r="E17" s="86"/>
      <c r="F17" s="86"/>
      <c r="G17" s="86"/>
      <c r="H17" s="86"/>
    </row>
    <row r="18" spans="2:8" ht="15" thickBot="1">
      <c r="B18" s="86"/>
      <c r="C18" s="86"/>
      <c r="D18" s="86"/>
      <c r="E18" s="86"/>
      <c r="F18" s="86"/>
      <c r="G18" s="86"/>
      <c r="H18" s="86"/>
    </row>
    <row r="19" spans="2:8" ht="32.25" customHeight="1">
      <c r="B19" s="230" t="s">
        <v>70</v>
      </c>
      <c r="C19" s="231"/>
      <c r="D19" s="231"/>
      <c r="E19" s="231"/>
      <c r="F19" s="231"/>
      <c r="G19" s="231"/>
      <c r="H19" s="232"/>
    </row>
    <row r="20" spans="2:8" ht="47.25" customHeight="1">
      <c r="B20" s="13" t="s">
        <v>2</v>
      </c>
      <c r="C20" s="19" t="s">
        <v>84</v>
      </c>
      <c r="D20" s="19" t="s">
        <v>44</v>
      </c>
      <c r="E20" s="19" t="s">
        <v>85</v>
      </c>
      <c r="F20" s="19" t="s">
        <v>44</v>
      </c>
      <c r="G20" s="19" t="s">
        <v>25</v>
      </c>
      <c r="H20" s="20" t="s">
        <v>26</v>
      </c>
    </row>
    <row r="21" spans="2:8" ht="15">
      <c r="B21" s="9" t="s">
        <v>72</v>
      </c>
      <c r="C21" s="180">
        <v>36</v>
      </c>
      <c r="D21" s="149">
        <f aca="true" t="shared" si="4" ref="D21:D29">C21/C$29</f>
        <v>0.015215553677092139</v>
      </c>
      <c r="E21" s="180">
        <v>63</v>
      </c>
      <c r="F21" s="138">
        <f aca="true" t="shared" si="5" ref="F21:F29">E21/E$29</f>
        <v>0.19873817034700317</v>
      </c>
      <c r="G21" s="12">
        <f aca="true" t="shared" si="6" ref="G21:G29">E21-C21</f>
        <v>27</v>
      </c>
      <c r="H21" s="139">
        <f>(E21-C21)/ABS(C21)</f>
        <v>0.75</v>
      </c>
    </row>
    <row r="22" spans="2:8" ht="15">
      <c r="B22" s="9" t="s">
        <v>12</v>
      </c>
      <c r="C22" s="180">
        <v>115</v>
      </c>
      <c r="D22" s="149">
        <f t="shared" si="4"/>
        <v>0.04860524091293322</v>
      </c>
      <c r="E22" s="180">
        <v>50</v>
      </c>
      <c r="F22" s="138">
        <f t="shared" si="5"/>
        <v>0.15772870662460567</v>
      </c>
      <c r="G22" s="12">
        <f t="shared" si="6"/>
        <v>-65</v>
      </c>
      <c r="H22" s="139">
        <f>(E22-C22)/ABS(C22)</f>
        <v>-0.5652173913043478</v>
      </c>
    </row>
    <row r="23" spans="2:8" ht="15">
      <c r="B23" s="9" t="s">
        <v>68</v>
      </c>
      <c r="C23" s="180">
        <v>65</v>
      </c>
      <c r="D23" s="149">
        <f t="shared" si="4"/>
        <v>0.027472527472527472</v>
      </c>
      <c r="E23" s="180">
        <v>45</v>
      </c>
      <c r="F23" s="138">
        <f t="shared" si="5"/>
        <v>0.14195583596214512</v>
      </c>
      <c r="G23" s="12">
        <f t="shared" si="6"/>
        <v>-20</v>
      </c>
      <c r="H23" s="139">
        <f>(E23-C23)/ABS(C23)</f>
        <v>-0.3076923076923077</v>
      </c>
    </row>
    <row r="24" spans="2:8" ht="15">
      <c r="B24" s="9" t="s">
        <v>34</v>
      </c>
      <c r="C24" s="180">
        <v>410</v>
      </c>
      <c r="D24" s="149">
        <f t="shared" si="4"/>
        <v>0.17328825021132713</v>
      </c>
      <c r="E24" s="180">
        <v>13</v>
      </c>
      <c r="F24" s="138">
        <f t="shared" si="5"/>
        <v>0.04100946372239748</v>
      </c>
      <c r="G24" s="12">
        <f t="shared" si="6"/>
        <v>-397</v>
      </c>
      <c r="H24" s="139">
        <f aca="true" t="shared" si="7" ref="H24:H29">(E24-C24)/ABS(C24)</f>
        <v>-0.9682926829268292</v>
      </c>
    </row>
    <row r="25" spans="2:8" ht="15">
      <c r="B25" s="9" t="s">
        <v>67</v>
      </c>
      <c r="C25" s="180">
        <v>8</v>
      </c>
      <c r="D25" s="149">
        <f t="shared" si="4"/>
        <v>0.0033812341504649195</v>
      </c>
      <c r="E25" s="180">
        <v>11</v>
      </c>
      <c r="F25" s="138">
        <f t="shared" si="5"/>
        <v>0.03470031545741325</v>
      </c>
      <c r="G25" s="12">
        <f t="shared" si="6"/>
        <v>3</v>
      </c>
      <c r="H25" s="139">
        <f t="shared" si="7"/>
        <v>0.375</v>
      </c>
    </row>
    <row r="26" spans="2:8" ht="15">
      <c r="B26" s="9" t="s">
        <v>3</v>
      </c>
      <c r="C26" s="180">
        <v>351</v>
      </c>
      <c r="D26" s="149">
        <f t="shared" si="4"/>
        <v>0.14835164835164835</v>
      </c>
      <c r="E26" s="180">
        <v>2</v>
      </c>
      <c r="F26" s="138">
        <f t="shared" si="5"/>
        <v>0.006309148264984227</v>
      </c>
      <c r="G26" s="12">
        <f t="shared" si="6"/>
        <v>-349</v>
      </c>
      <c r="H26" s="139">
        <f t="shared" si="7"/>
        <v>-0.9943019943019943</v>
      </c>
    </row>
    <row r="27" spans="2:8" ht="15">
      <c r="B27" s="9" t="s">
        <v>21</v>
      </c>
      <c r="C27" s="180">
        <v>212</v>
      </c>
      <c r="D27" s="149">
        <f t="shared" si="4"/>
        <v>0.08960270498732037</v>
      </c>
      <c r="E27" s="180">
        <v>6</v>
      </c>
      <c r="F27" s="138">
        <f t="shared" si="5"/>
        <v>0.01892744479495268</v>
      </c>
      <c r="G27" s="12">
        <f t="shared" si="6"/>
        <v>-206</v>
      </c>
      <c r="H27" s="139">
        <f t="shared" si="7"/>
        <v>-0.9716981132075472</v>
      </c>
    </row>
    <row r="28" spans="2:8" ht="15">
      <c r="B28" s="9" t="s">
        <v>4</v>
      </c>
      <c r="C28" s="180">
        <v>1169</v>
      </c>
      <c r="D28" s="149">
        <f t="shared" si="4"/>
        <v>0.4940828402366864</v>
      </c>
      <c r="E28" s="180">
        <v>127</v>
      </c>
      <c r="F28" s="138">
        <f t="shared" si="5"/>
        <v>0.40063091482649843</v>
      </c>
      <c r="G28" s="12">
        <f t="shared" si="6"/>
        <v>-1042</v>
      </c>
      <c r="H28" s="139">
        <f t="shared" si="7"/>
        <v>-0.8913601368691189</v>
      </c>
    </row>
    <row r="29" spans="2:8" ht="15" thickBot="1">
      <c r="B29" s="10" t="s">
        <v>22</v>
      </c>
      <c r="C29" s="91">
        <v>2366</v>
      </c>
      <c r="D29" s="92">
        <f t="shared" si="4"/>
        <v>1</v>
      </c>
      <c r="E29" s="91">
        <f>SUM(E21:E28)</f>
        <v>317</v>
      </c>
      <c r="F29" s="93">
        <f t="shared" si="5"/>
        <v>1</v>
      </c>
      <c r="G29" s="14">
        <f t="shared" si="6"/>
        <v>-2049</v>
      </c>
      <c r="H29" s="38">
        <f t="shared" si="7"/>
        <v>-0.8660185967878276</v>
      </c>
    </row>
    <row r="30" spans="2:8" ht="14.25">
      <c r="B30" s="86"/>
      <c r="C30" s="86"/>
      <c r="D30" s="86"/>
      <c r="E30" s="86"/>
      <c r="F30" s="86"/>
      <c r="G30" s="86"/>
      <c r="H30" s="86"/>
    </row>
    <row r="31" spans="2:8" ht="15">
      <c r="B31" s="8"/>
      <c r="C31" s="8"/>
      <c r="D31" s="8"/>
      <c r="E31" s="8"/>
      <c r="F31" s="8"/>
      <c r="G31" s="8"/>
      <c r="H31" s="8"/>
    </row>
    <row r="32" spans="3:8" ht="15">
      <c r="C32" s="22"/>
      <c r="D32" s="8"/>
      <c r="E32" s="8"/>
      <c r="F32" s="8"/>
      <c r="G32" s="8"/>
      <c r="H32" s="8"/>
    </row>
    <row r="33" spans="3:8" ht="15">
      <c r="C33" s="22"/>
      <c r="D33" s="8"/>
      <c r="E33" s="8"/>
      <c r="F33" s="8"/>
      <c r="G33" s="8"/>
      <c r="H33" s="8"/>
    </row>
    <row r="34" spans="3:8" ht="15">
      <c r="C34" s="22"/>
      <c r="D34" s="8"/>
      <c r="E34" s="8"/>
      <c r="F34" s="8"/>
      <c r="G34" s="8"/>
      <c r="H34" s="8"/>
    </row>
    <row r="35" spans="3:8" ht="15">
      <c r="C35" s="22"/>
      <c r="D35" s="8"/>
      <c r="E35" s="8"/>
      <c r="F35" s="8"/>
      <c r="G35" s="8"/>
      <c r="H35" s="8"/>
    </row>
    <row r="36" spans="3:8" ht="15">
      <c r="C36" s="22"/>
      <c r="D36" s="8"/>
      <c r="E36" s="8"/>
      <c r="F36" s="8"/>
      <c r="G36" s="8"/>
      <c r="H36" s="8"/>
    </row>
    <row r="37" spans="3:8" ht="15">
      <c r="C37" s="22"/>
      <c r="D37" s="8"/>
      <c r="E37" s="8"/>
      <c r="F37" s="8"/>
      <c r="G37" s="8"/>
      <c r="H37" s="8"/>
    </row>
    <row r="38" spans="3:8" ht="15">
      <c r="C38" s="22"/>
      <c r="D38" s="8"/>
      <c r="E38" s="8"/>
      <c r="F38" s="8"/>
      <c r="G38" s="8"/>
      <c r="H38" s="8"/>
    </row>
    <row r="39" spans="3:8" ht="15">
      <c r="C39" s="22"/>
      <c r="D39" s="8"/>
      <c r="E39" s="8"/>
      <c r="F39" s="8"/>
      <c r="G39" s="8"/>
      <c r="H39" s="8"/>
    </row>
    <row r="40" spans="3:8" ht="15">
      <c r="C40" s="22"/>
      <c r="D40" s="8"/>
      <c r="E40" s="8"/>
      <c r="F40" s="8"/>
      <c r="G40" s="8"/>
      <c r="H40" s="8"/>
    </row>
    <row r="41" spans="3:8" ht="15">
      <c r="C41" s="22"/>
      <c r="D41" s="8"/>
      <c r="E41" s="8"/>
      <c r="F41" s="8"/>
      <c r="G41" s="8"/>
      <c r="H41" s="8"/>
    </row>
    <row r="42" spans="3:8" ht="15">
      <c r="C42" s="22"/>
      <c r="D42" s="8"/>
      <c r="E42" s="8"/>
      <c r="F42" s="8"/>
      <c r="G42" s="8"/>
      <c r="H42" s="8"/>
    </row>
    <row r="43" spans="3:8" ht="15">
      <c r="C43" s="22"/>
      <c r="D43" s="8"/>
      <c r="E43" s="8"/>
      <c r="F43" s="8"/>
      <c r="G43" s="8"/>
      <c r="H43" s="8"/>
    </row>
    <row r="44" spans="3:8" ht="15">
      <c r="C44" s="22"/>
      <c r="D44" s="8"/>
      <c r="E44" s="8"/>
      <c r="F44" s="8"/>
      <c r="G44" s="8"/>
      <c r="H44" s="8"/>
    </row>
    <row r="45" spans="3:8" ht="15">
      <c r="C45" s="22"/>
      <c r="D45" s="8"/>
      <c r="E45" s="8"/>
      <c r="F45" s="8"/>
      <c r="G45" s="8"/>
      <c r="H45" s="8"/>
    </row>
    <row r="46" spans="3:8" ht="15">
      <c r="C46" s="22"/>
      <c r="D46" s="8"/>
      <c r="E46" s="8"/>
      <c r="F46" s="8"/>
      <c r="G46" s="8"/>
      <c r="H46" s="8"/>
    </row>
    <row r="47" spans="3:8" ht="15">
      <c r="C47" s="22"/>
      <c r="D47" s="8"/>
      <c r="E47" s="8"/>
      <c r="F47" s="8"/>
      <c r="G47" s="8"/>
      <c r="H47" s="8"/>
    </row>
    <row r="48" spans="3:8" ht="15">
      <c r="C48" s="22"/>
      <c r="D48" s="8"/>
      <c r="E48" s="8"/>
      <c r="F48" s="8"/>
      <c r="G48" s="8"/>
      <c r="H48" s="8"/>
    </row>
    <row r="49" spans="3:8" ht="15">
      <c r="C49" s="22"/>
      <c r="D49" s="8"/>
      <c r="E49" s="8"/>
      <c r="F49" s="8"/>
      <c r="G49" s="8"/>
      <c r="H49" s="8"/>
    </row>
    <row r="50" spans="3:8" ht="15">
      <c r="C50" s="22"/>
      <c r="D50" s="8"/>
      <c r="E50" s="8"/>
      <c r="F50" s="8"/>
      <c r="G50" s="8"/>
      <c r="H50" s="8"/>
    </row>
    <row r="51" spans="3:8" ht="15">
      <c r="C51" s="22"/>
      <c r="D51" s="8"/>
      <c r="E51" s="8"/>
      <c r="F51" s="8"/>
      <c r="G51" s="8"/>
      <c r="H51" s="8"/>
    </row>
    <row r="52" spans="3:8" ht="15">
      <c r="C52" s="22"/>
      <c r="D52" s="8"/>
      <c r="E52" s="8"/>
      <c r="F52" s="8"/>
      <c r="G52" s="8"/>
      <c r="H52" s="8"/>
    </row>
  </sheetData>
  <sheetProtection/>
  <mergeCells count="3">
    <mergeCell ref="B3:H3"/>
    <mergeCell ref="B6:H6"/>
    <mergeCell ref="B19:H19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31"/>
  <sheetViews>
    <sheetView zoomScaleSheetLayoutView="100" zoomScalePageLayoutView="0" workbookViewId="0" topLeftCell="A1">
      <selection activeCell="I54" sqref="I54"/>
    </sheetView>
  </sheetViews>
  <sheetFormatPr defaultColWidth="9.00390625" defaultRowHeight="12.75"/>
  <cols>
    <col min="1" max="1" width="6.375" style="0" customWidth="1"/>
    <col min="2" max="2" width="16.625" style="0" customWidth="1"/>
    <col min="3" max="3" width="11.875" style="0" customWidth="1"/>
    <col min="4" max="4" width="11.00390625" style="0" customWidth="1"/>
    <col min="5" max="5" width="11.375" style="0" customWidth="1"/>
    <col min="6" max="6" width="11.25390625" style="0" customWidth="1"/>
    <col min="7" max="7" width="10.875" style="0" customWidth="1"/>
    <col min="8" max="8" width="10.75390625" style="0" customWidth="1"/>
    <col min="9" max="9" width="6.00390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45" customHeight="1">
      <c r="B3" s="227" t="s">
        <v>92</v>
      </c>
      <c r="C3" s="228"/>
      <c r="D3" s="228"/>
      <c r="E3" s="228"/>
      <c r="F3" s="228"/>
      <c r="G3" s="228"/>
      <c r="H3" s="229"/>
    </row>
    <row r="4" spans="2:8" ht="14.25">
      <c r="B4" s="85"/>
      <c r="C4" s="85"/>
      <c r="D4" s="85"/>
      <c r="E4" s="85"/>
      <c r="F4" s="85"/>
      <c r="G4" s="85"/>
      <c r="H4" s="85"/>
    </row>
    <row r="5" spans="2:8" ht="15" thickBot="1">
      <c r="B5" s="85"/>
      <c r="C5" s="85"/>
      <c r="D5" s="85"/>
      <c r="E5" s="85"/>
      <c r="F5" s="85"/>
      <c r="G5" s="85"/>
      <c r="H5" s="85"/>
    </row>
    <row r="6" spans="2:8" ht="45.75" customHeight="1">
      <c r="B6" s="230" t="s">
        <v>36</v>
      </c>
      <c r="C6" s="231"/>
      <c r="D6" s="231"/>
      <c r="E6" s="231"/>
      <c r="F6" s="231"/>
      <c r="G6" s="231"/>
      <c r="H6" s="232"/>
    </row>
    <row r="7" spans="2:8" ht="50.25" customHeight="1">
      <c r="B7" s="13" t="s">
        <v>2</v>
      </c>
      <c r="C7" s="19" t="s">
        <v>84</v>
      </c>
      <c r="D7" s="19" t="s">
        <v>44</v>
      </c>
      <c r="E7" s="19" t="s">
        <v>85</v>
      </c>
      <c r="F7" s="19" t="s">
        <v>44</v>
      </c>
      <c r="G7" s="19" t="s">
        <v>25</v>
      </c>
      <c r="H7" s="20" t="s">
        <v>26</v>
      </c>
    </row>
    <row r="8" spans="2:8" ht="15">
      <c r="B8" s="9" t="s">
        <v>34</v>
      </c>
      <c r="C8" s="148">
        <v>101</v>
      </c>
      <c r="D8" s="149">
        <f aca="true" t="shared" si="0" ref="D8:D16">C8/C$16</f>
        <v>0.10654008438818566</v>
      </c>
      <c r="E8" s="148">
        <v>67</v>
      </c>
      <c r="F8" s="142">
        <f aca="true" t="shared" si="1" ref="F8:F16">E8/E$16</f>
        <v>0.16502463054187191</v>
      </c>
      <c r="G8" s="141">
        <f aca="true" t="shared" si="2" ref="G8:G16">E8-C8</f>
        <v>-34</v>
      </c>
      <c r="H8" s="147">
        <f aca="true" t="shared" si="3" ref="H8:H16">(E8-C8)/ABS(C8)</f>
        <v>-0.33663366336633666</v>
      </c>
    </row>
    <row r="9" spans="2:8" ht="15">
      <c r="B9" s="9" t="s">
        <v>60</v>
      </c>
      <c r="C9" s="148">
        <v>148</v>
      </c>
      <c r="D9" s="149">
        <f t="shared" si="0"/>
        <v>0.15611814345991562</v>
      </c>
      <c r="E9" s="148">
        <v>51</v>
      </c>
      <c r="F9" s="142">
        <f t="shared" si="1"/>
        <v>0.12561576354679804</v>
      </c>
      <c r="G9" s="141">
        <f t="shared" si="2"/>
        <v>-97</v>
      </c>
      <c r="H9" s="147">
        <f t="shared" si="3"/>
        <v>-0.6554054054054054</v>
      </c>
    </row>
    <row r="10" spans="2:8" ht="15">
      <c r="B10" s="9" t="s">
        <v>47</v>
      </c>
      <c r="C10" s="148">
        <v>51</v>
      </c>
      <c r="D10" s="149">
        <f t="shared" si="0"/>
        <v>0.05379746835443038</v>
      </c>
      <c r="E10" s="148">
        <v>40</v>
      </c>
      <c r="F10" s="142">
        <f t="shared" si="1"/>
        <v>0.09852216748768473</v>
      </c>
      <c r="G10" s="141">
        <f>E10-C10</f>
        <v>-11</v>
      </c>
      <c r="H10" s="147">
        <f>(E10-C10)/ABS(C10)</f>
        <v>-0.21568627450980393</v>
      </c>
    </row>
    <row r="11" spans="2:8" ht="15">
      <c r="B11" s="9" t="s">
        <v>71</v>
      </c>
      <c r="C11" s="148">
        <v>28</v>
      </c>
      <c r="D11" s="149">
        <f t="shared" si="0"/>
        <v>0.029535864978902954</v>
      </c>
      <c r="E11" s="148">
        <v>28</v>
      </c>
      <c r="F11" s="142">
        <f t="shared" si="1"/>
        <v>0.06896551724137931</v>
      </c>
      <c r="G11" s="141">
        <f t="shared" si="2"/>
        <v>0</v>
      </c>
      <c r="H11" s="147">
        <f t="shared" si="3"/>
        <v>0</v>
      </c>
    </row>
    <row r="12" spans="2:8" ht="15">
      <c r="B12" s="9" t="s">
        <v>3</v>
      </c>
      <c r="C12" s="148">
        <v>79</v>
      </c>
      <c r="D12" s="149">
        <f t="shared" si="0"/>
        <v>0.08333333333333333</v>
      </c>
      <c r="E12" s="148">
        <v>25</v>
      </c>
      <c r="F12" s="142">
        <f t="shared" si="1"/>
        <v>0.06157635467980296</v>
      </c>
      <c r="G12" s="141">
        <f t="shared" si="2"/>
        <v>-54</v>
      </c>
      <c r="H12" s="147">
        <v>13</v>
      </c>
    </row>
    <row r="13" spans="2:8" ht="15">
      <c r="B13" s="9" t="s">
        <v>67</v>
      </c>
      <c r="C13" s="148">
        <v>12</v>
      </c>
      <c r="D13" s="149">
        <f t="shared" si="0"/>
        <v>0.012658227848101266</v>
      </c>
      <c r="E13" s="148">
        <v>25</v>
      </c>
      <c r="F13" s="142">
        <f t="shared" si="1"/>
        <v>0.06157635467980296</v>
      </c>
      <c r="G13" s="141">
        <f t="shared" si="2"/>
        <v>13</v>
      </c>
      <c r="H13" s="147">
        <f t="shared" si="3"/>
        <v>1.0833333333333333</v>
      </c>
    </row>
    <row r="14" spans="2:8" ht="15">
      <c r="B14" s="98" t="s">
        <v>59</v>
      </c>
      <c r="C14" s="146">
        <v>191</v>
      </c>
      <c r="D14" s="149">
        <f t="shared" si="0"/>
        <v>0.20147679324894516</v>
      </c>
      <c r="E14" s="146">
        <v>19</v>
      </c>
      <c r="F14" s="142">
        <f t="shared" si="1"/>
        <v>0.046798029556650245</v>
      </c>
      <c r="G14" s="141">
        <f t="shared" si="2"/>
        <v>-172</v>
      </c>
      <c r="H14" s="147">
        <f t="shared" si="3"/>
        <v>-0.900523560209424</v>
      </c>
    </row>
    <row r="15" spans="2:8" ht="15">
      <c r="B15" s="98" t="s">
        <v>4</v>
      </c>
      <c r="C15" s="146">
        <v>338</v>
      </c>
      <c r="D15" s="149">
        <f t="shared" si="0"/>
        <v>0.35654008438818563</v>
      </c>
      <c r="E15" s="146">
        <v>151</v>
      </c>
      <c r="F15" s="142">
        <f t="shared" si="1"/>
        <v>0.37192118226600984</v>
      </c>
      <c r="G15" s="141">
        <f t="shared" si="2"/>
        <v>-187</v>
      </c>
      <c r="H15" s="147">
        <f t="shared" si="3"/>
        <v>-0.5532544378698225</v>
      </c>
    </row>
    <row r="16" spans="2:8" ht="15" thickBot="1">
      <c r="B16" s="10" t="s">
        <v>22</v>
      </c>
      <c r="C16" s="14">
        <v>948</v>
      </c>
      <c r="D16" s="92">
        <f t="shared" si="0"/>
        <v>1</v>
      </c>
      <c r="E16" s="14">
        <f>SUM(E8:E15)</f>
        <v>406</v>
      </c>
      <c r="F16" s="92">
        <f t="shared" si="1"/>
        <v>1</v>
      </c>
      <c r="G16" s="14">
        <f t="shared" si="2"/>
        <v>-542</v>
      </c>
      <c r="H16" s="37">
        <f t="shared" si="3"/>
        <v>-0.5717299578059072</v>
      </c>
    </row>
    <row r="17" spans="2:8" ht="14.25">
      <c r="B17" s="85"/>
      <c r="C17" s="85"/>
      <c r="D17" s="85"/>
      <c r="E17" s="85"/>
      <c r="F17" s="85"/>
      <c r="G17" s="85"/>
      <c r="H17" s="85"/>
    </row>
    <row r="18" spans="2:8" ht="15" thickBot="1">
      <c r="B18" s="85"/>
      <c r="C18" s="85"/>
      <c r="D18" s="85"/>
      <c r="E18" s="85"/>
      <c r="F18" s="85"/>
      <c r="G18" s="85"/>
      <c r="H18" s="85"/>
    </row>
    <row r="19" spans="2:8" ht="36" customHeight="1">
      <c r="B19" s="230" t="s">
        <v>37</v>
      </c>
      <c r="C19" s="231"/>
      <c r="D19" s="231"/>
      <c r="E19" s="231"/>
      <c r="F19" s="231"/>
      <c r="G19" s="231"/>
      <c r="H19" s="232"/>
    </row>
    <row r="20" spans="2:8" ht="48.75" customHeight="1">
      <c r="B20" s="13" t="s">
        <v>2</v>
      </c>
      <c r="C20" s="19" t="s">
        <v>84</v>
      </c>
      <c r="D20" s="19" t="s">
        <v>44</v>
      </c>
      <c r="E20" s="19" t="s">
        <v>85</v>
      </c>
      <c r="F20" s="19" t="s">
        <v>44</v>
      </c>
      <c r="G20" s="19" t="s">
        <v>25</v>
      </c>
      <c r="H20" s="20" t="s">
        <v>26</v>
      </c>
    </row>
    <row r="21" spans="2:12" ht="15">
      <c r="B21" s="9" t="s">
        <v>60</v>
      </c>
      <c r="C21" s="181">
        <v>48</v>
      </c>
      <c r="D21" s="149">
        <f aca="true" t="shared" si="4" ref="D21:D29">C21/C$29</f>
        <v>0.05405405405405406</v>
      </c>
      <c r="E21" s="148">
        <v>36</v>
      </c>
      <c r="F21" s="15">
        <f aca="true" t="shared" si="5" ref="F21:F29">E21/E$29</f>
        <v>0.16901408450704225</v>
      </c>
      <c r="G21" s="12">
        <f>E21-C21</f>
        <v>-12</v>
      </c>
      <c r="H21" s="16">
        <f aca="true" t="shared" si="6" ref="H21:H26">(E21-C21)/ABS(C21)</f>
        <v>-0.25</v>
      </c>
      <c r="L21" s="136"/>
    </row>
    <row r="22" spans="2:12" ht="15">
      <c r="B22" s="9" t="s">
        <v>47</v>
      </c>
      <c r="C22" s="148">
        <v>84</v>
      </c>
      <c r="D22" s="149">
        <f t="shared" si="4"/>
        <v>0.0945945945945946</v>
      </c>
      <c r="E22" s="148">
        <v>30</v>
      </c>
      <c r="F22" s="15">
        <f t="shared" si="5"/>
        <v>0.14084507042253522</v>
      </c>
      <c r="G22" s="12">
        <f>E22-C22</f>
        <v>-54</v>
      </c>
      <c r="H22" s="16">
        <f>(E22-C22)/ABS(C22)</f>
        <v>-0.6428571428571429</v>
      </c>
      <c r="L22" s="136"/>
    </row>
    <row r="23" spans="2:8" ht="15">
      <c r="B23" s="9" t="s">
        <v>3</v>
      </c>
      <c r="C23" s="181">
        <v>275</v>
      </c>
      <c r="D23" s="149">
        <f t="shared" si="4"/>
        <v>0.3096846846846847</v>
      </c>
      <c r="E23" s="148">
        <v>22</v>
      </c>
      <c r="F23" s="15">
        <f t="shared" si="5"/>
        <v>0.10328638497652583</v>
      </c>
      <c r="G23" s="12">
        <f aca="true" t="shared" si="7" ref="G23:G28">E23-C23</f>
        <v>-253</v>
      </c>
      <c r="H23" s="16">
        <f t="shared" si="6"/>
        <v>-0.92</v>
      </c>
    </row>
    <row r="24" spans="2:8" ht="15">
      <c r="B24" s="9" t="s">
        <v>59</v>
      </c>
      <c r="C24" s="148">
        <v>38</v>
      </c>
      <c r="D24" s="149">
        <f t="shared" si="4"/>
        <v>0.04279279279279279</v>
      </c>
      <c r="E24" s="148">
        <v>18</v>
      </c>
      <c r="F24" s="15">
        <f t="shared" si="5"/>
        <v>0.08450704225352113</v>
      </c>
      <c r="G24" s="12">
        <f t="shared" si="7"/>
        <v>-20</v>
      </c>
      <c r="H24" s="16">
        <f t="shared" si="6"/>
        <v>-0.5263157894736842</v>
      </c>
    </row>
    <row r="25" spans="2:8" ht="15">
      <c r="B25" s="9" t="s">
        <v>48</v>
      </c>
      <c r="C25" s="148">
        <v>159</v>
      </c>
      <c r="D25" s="149">
        <f t="shared" si="4"/>
        <v>0.17905405405405406</v>
      </c>
      <c r="E25" s="148">
        <v>15</v>
      </c>
      <c r="F25" s="15">
        <f t="shared" si="5"/>
        <v>0.07042253521126761</v>
      </c>
      <c r="G25" s="12">
        <f t="shared" si="7"/>
        <v>-144</v>
      </c>
      <c r="H25" s="16">
        <f t="shared" si="6"/>
        <v>-0.9056603773584906</v>
      </c>
    </row>
    <row r="26" spans="2:8" ht="15">
      <c r="B26" s="9" t="s">
        <v>34</v>
      </c>
      <c r="C26" s="148">
        <v>48</v>
      </c>
      <c r="D26" s="149">
        <f t="shared" si="4"/>
        <v>0.05405405405405406</v>
      </c>
      <c r="E26" s="148">
        <v>12</v>
      </c>
      <c r="F26" s="15">
        <f t="shared" si="5"/>
        <v>0.056338028169014086</v>
      </c>
      <c r="G26" s="12">
        <f t="shared" si="7"/>
        <v>-36</v>
      </c>
      <c r="H26" s="16">
        <f t="shared" si="6"/>
        <v>-0.75</v>
      </c>
    </row>
    <row r="27" spans="2:8" ht="15">
      <c r="B27" s="9" t="s">
        <v>61</v>
      </c>
      <c r="C27" s="148">
        <v>49</v>
      </c>
      <c r="D27" s="149">
        <f t="shared" si="4"/>
        <v>0.05518018018018018</v>
      </c>
      <c r="E27" s="148">
        <v>6</v>
      </c>
      <c r="F27" s="15">
        <f t="shared" si="5"/>
        <v>0.028169014084507043</v>
      </c>
      <c r="G27" s="12">
        <f t="shared" si="7"/>
        <v>-43</v>
      </c>
      <c r="H27" s="16">
        <v>13</v>
      </c>
    </row>
    <row r="28" spans="2:8" ht="15">
      <c r="B28" s="9" t="s">
        <v>4</v>
      </c>
      <c r="C28" s="148">
        <v>187</v>
      </c>
      <c r="D28" s="149">
        <f t="shared" si="4"/>
        <v>0.21058558558558557</v>
      </c>
      <c r="E28" s="148">
        <v>74</v>
      </c>
      <c r="F28" s="15">
        <f t="shared" si="5"/>
        <v>0.3474178403755869</v>
      </c>
      <c r="G28" s="12">
        <f t="shared" si="7"/>
        <v>-113</v>
      </c>
      <c r="H28" s="16">
        <f>(E28-C28)/ABS(C28)</f>
        <v>-0.6042780748663101</v>
      </c>
    </row>
    <row r="29" spans="2:8" ht="15" thickBot="1">
      <c r="B29" s="10" t="s">
        <v>22</v>
      </c>
      <c r="C29" s="14">
        <v>888</v>
      </c>
      <c r="D29" s="92">
        <f t="shared" si="4"/>
        <v>1</v>
      </c>
      <c r="E29" s="14">
        <f>SUM(E21:E28)</f>
        <v>213</v>
      </c>
      <c r="F29" s="92">
        <f t="shared" si="5"/>
        <v>1</v>
      </c>
      <c r="G29" s="14">
        <f>E29-C29</f>
        <v>-675</v>
      </c>
      <c r="H29" s="37">
        <f>(E29-C29)/ABS(C29)</f>
        <v>-0.7601351351351351</v>
      </c>
    </row>
    <row r="30" spans="2:5" ht="15">
      <c r="B30" s="127"/>
      <c r="C30" s="128"/>
      <c r="D30" s="127"/>
      <c r="E30" s="128"/>
    </row>
    <row r="31" ht="15">
      <c r="E31" s="126"/>
    </row>
  </sheetData>
  <sheetProtection/>
  <mergeCells count="3">
    <mergeCell ref="B6:H6"/>
    <mergeCell ref="B3:H3"/>
    <mergeCell ref="B19:H19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K24"/>
  <sheetViews>
    <sheetView zoomScaleSheetLayoutView="130" zoomScalePageLayoutView="0" workbookViewId="0" topLeftCell="A1">
      <selection activeCell="I41" sqref="I41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375" style="0" customWidth="1"/>
    <col min="4" max="4" width="10.25390625" style="0" customWidth="1"/>
    <col min="5" max="5" width="10.625" style="0" customWidth="1"/>
    <col min="6" max="6" width="10.875" style="0" customWidth="1"/>
    <col min="7" max="7" width="10.125" style="0" customWidth="1"/>
    <col min="8" max="8" width="10.75390625" style="0" customWidth="1"/>
    <col min="9" max="9" width="5.625" style="0" customWidth="1"/>
    <col min="11" max="11" width="13.875" style="0" bestFit="1" customWidth="1"/>
    <col min="12" max="12" width="14.375" style="0" bestFit="1" customWidth="1"/>
    <col min="13" max="13" width="18.75390625" style="0" bestFit="1" customWidth="1"/>
    <col min="14" max="14" width="14.375" style="0" bestFit="1" customWidth="1"/>
  </cols>
  <sheetData>
    <row r="3" spans="2:8" ht="39.75" customHeight="1">
      <c r="B3" s="227" t="s">
        <v>96</v>
      </c>
      <c r="C3" s="228"/>
      <c r="D3" s="228"/>
      <c r="E3" s="228"/>
      <c r="F3" s="228"/>
      <c r="G3" s="228"/>
      <c r="H3" s="229"/>
    </row>
    <row r="4" spans="2:11" ht="14.25">
      <c r="B4" s="85"/>
      <c r="C4" s="85"/>
      <c r="D4" s="85"/>
      <c r="E4" s="85"/>
      <c r="F4" s="85"/>
      <c r="G4" s="85"/>
      <c r="H4" s="85"/>
      <c r="K4" s="161"/>
    </row>
    <row r="5" spans="2:8" ht="15" thickBot="1">
      <c r="B5" s="85"/>
      <c r="C5" s="85"/>
      <c r="D5" s="85"/>
      <c r="E5" s="85"/>
      <c r="F5" s="85"/>
      <c r="G5" s="85"/>
      <c r="H5" s="85"/>
    </row>
    <row r="6" spans="2:8" ht="48.75" customHeight="1">
      <c r="B6" s="230" t="s">
        <v>73</v>
      </c>
      <c r="C6" s="231"/>
      <c r="D6" s="231"/>
      <c r="E6" s="231"/>
      <c r="F6" s="231"/>
      <c r="G6" s="231"/>
      <c r="H6" s="232"/>
    </row>
    <row r="7" spans="2:8" ht="53.25" customHeight="1">
      <c r="B7" s="13" t="s">
        <v>2</v>
      </c>
      <c r="C7" s="19" t="s">
        <v>84</v>
      </c>
      <c r="D7" s="19" t="s">
        <v>44</v>
      </c>
      <c r="E7" s="19" t="s">
        <v>85</v>
      </c>
      <c r="F7" s="19" t="s">
        <v>44</v>
      </c>
      <c r="G7" s="19" t="s">
        <v>25</v>
      </c>
      <c r="H7" s="20" t="s">
        <v>26</v>
      </c>
    </row>
    <row r="8" spans="2:8" ht="15">
      <c r="B8" s="9" t="s">
        <v>34</v>
      </c>
      <c r="C8" s="148">
        <v>42</v>
      </c>
      <c r="D8" s="149">
        <f aca="true" t="shared" si="0" ref="D8:D16">C8/C$16</f>
        <v>0.0549738219895288</v>
      </c>
      <c r="E8" s="148">
        <v>60</v>
      </c>
      <c r="F8" s="149">
        <f aca="true" t="shared" si="1" ref="F8:F16">E8/E$16</f>
        <v>0.14925373134328357</v>
      </c>
      <c r="G8" s="148">
        <f aca="true" t="shared" si="2" ref="G8:G16">E8-C8</f>
        <v>18</v>
      </c>
      <c r="H8" s="171">
        <f aca="true" t="shared" si="3" ref="H8:H16">(E8-C8)/ABS(C8)</f>
        <v>0.42857142857142855</v>
      </c>
    </row>
    <row r="9" spans="2:8" ht="15">
      <c r="B9" s="9" t="s">
        <v>60</v>
      </c>
      <c r="C9" s="148">
        <v>36</v>
      </c>
      <c r="D9" s="149">
        <f t="shared" si="0"/>
        <v>0.04712041884816754</v>
      </c>
      <c r="E9" s="148">
        <v>51</v>
      </c>
      <c r="F9" s="149">
        <f t="shared" si="1"/>
        <v>0.12686567164179105</v>
      </c>
      <c r="G9" s="148">
        <f t="shared" si="2"/>
        <v>15</v>
      </c>
      <c r="H9" s="171">
        <f t="shared" si="3"/>
        <v>0.4166666666666667</v>
      </c>
    </row>
    <row r="10" spans="2:8" ht="15">
      <c r="B10" s="9" t="s">
        <v>12</v>
      </c>
      <c r="C10" s="148">
        <v>75</v>
      </c>
      <c r="D10" s="149">
        <f t="shared" si="0"/>
        <v>0.09816753926701571</v>
      </c>
      <c r="E10" s="148">
        <v>45</v>
      </c>
      <c r="F10" s="149">
        <f t="shared" si="1"/>
        <v>0.11194029850746269</v>
      </c>
      <c r="G10" s="148">
        <f t="shared" si="2"/>
        <v>-30</v>
      </c>
      <c r="H10" s="171">
        <f t="shared" si="3"/>
        <v>-0.4</v>
      </c>
    </row>
    <row r="11" spans="2:8" ht="15">
      <c r="B11" s="9" t="s">
        <v>71</v>
      </c>
      <c r="C11" s="148">
        <v>11</v>
      </c>
      <c r="D11" s="149">
        <f t="shared" si="0"/>
        <v>0.014397905759162303</v>
      </c>
      <c r="E11" s="148">
        <v>33</v>
      </c>
      <c r="F11" s="149">
        <f t="shared" si="1"/>
        <v>0.08208955223880597</v>
      </c>
      <c r="G11" s="148">
        <f t="shared" si="2"/>
        <v>22</v>
      </c>
      <c r="H11" s="171">
        <f t="shared" si="3"/>
        <v>2</v>
      </c>
    </row>
    <row r="12" spans="2:8" ht="15">
      <c r="B12" s="9" t="s">
        <v>59</v>
      </c>
      <c r="C12" s="148">
        <v>34</v>
      </c>
      <c r="D12" s="149">
        <f t="shared" si="0"/>
        <v>0.04450261780104712</v>
      </c>
      <c r="E12" s="148">
        <v>26</v>
      </c>
      <c r="F12" s="149">
        <f t="shared" si="1"/>
        <v>0.06467661691542288</v>
      </c>
      <c r="G12" s="148">
        <f t="shared" si="2"/>
        <v>-8</v>
      </c>
      <c r="H12" s="171">
        <f t="shared" si="3"/>
        <v>-0.23529411764705882</v>
      </c>
    </row>
    <row r="13" spans="2:8" ht="15">
      <c r="B13" s="9" t="s">
        <v>21</v>
      </c>
      <c r="C13" s="148">
        <v>232</v>
      </c>
      <c r="D13" s="149">
        <f t="shared" si="0"/>
        <v>0.3036649214659686</v>
      </c>
      <c r="E13" s="148">
        <v>14</v>
      </c>
      <c r="F13" s="149">
        <f t="shared" si="1"/>
        <v>0.03482587064676617</v>
      </c>
      <c r="G13" s="148">
        <f t="shared" si="2"/>
        <v>-218</v>
      </c>
      <c r="H13" s="171">
        <f t="shared" si="3"/>
        <v>-0.9396551724137931</v>
      </c>
    </row>
    <row r="14" spans="2:8" ht="15">
      <c r="B14" s="9" t="s">
        <v>23</v>
      </c>
      <c r="C14" s="148">
        <v>71</v>
      </c>
      <c r="D14" s="149">
        <f t="shared" si="0"/>
        <v>0.09293193717277487</v>
      </c>
      <c r="E14" s="148">
        <v>13</v>
      </c>
      <c r="F14" s="149">
        <f t="shared" si="1"/>
        <v>0.03233830845771144</v>
      </c>
      <c r="G14" s="148">
        <f t="shared" si="2"/>
        <v>-58</v>
      </c>
      <c r="H14" s="171">
        <f t="shared" si="3"/>
        <v>-0.8169014084507042</v>
      </c>
    </row>
    <row r="15" spans="2:8" ht="15">
      <c r="B15" s="98" t="s">
        <v>4</v>
      </c>
      <c r="C15" s="146">
        <v>263</v>
      </c>
      <c r="D15" s="145">
        <f t="shared" si="0"/>
        <v>0.34424083769633507</v>
      </c>
      <c r="E15" s="146">
        <v>160</v>
      </c>
      <c r="F15" s="145">
        <f t="shared" si="1"/>
        <v>0.39800995024875624</v>
      </c>
      <c r="G15" s="146">
        <f t="shared" si="2"/>
        <v>-103</v>
      </c>
      <c r="H15" s="172">
        <f t="shared" si="3"/>
        <v>-0.3916349809885932</v>
      </c>
    </row>
    <row r="16" spans="2:8" ht="15" thickBot="1">
      <c r="B16" s="10" t="s">
        <v>22</v>
      </c>
      <c r="C16" s="14">
        <v>764</v>
      </c>
      <c r="D16" s="92">
        <f t="shared" si="0"/>
        <v>1</v>
      </c>
      <c r="E16" s="14">
        <f>SUM(E8:E15)</f>
        <v>402</v>
      </c>
      <c r="F16" s="92">
        <f t="shared" si="1"/>
        <v>1</v>
      </c>
      <c r="G16" s="14">
        <f t="shared" si="2"/>
        <v>-362</v>
      </c>
      <c r="H16" s="11">
        <f t="shared" si="3"/>
        <v>-0.4738219895287958</v>
      </c>
    </row>
    <row r="17" spans="2:8" ht="14.25">
      <c r="B17" s="85"/>
      <c r="C17" s="85"/>
      <c r="D17" s="85"/>
      <c r="E17" s="85"/>
      <c r="F17" s="85"/>
      <c r="G17" s="85"/>
      <c r="H17" s="85"/>
    </row>
    <row r="18" spans="2:8" ht="14.25">
      <c r="B18" s="85"/>
      <c r="C18" s="85"/>
      <c r="D18" s="85"/>
      <c r="E18" s="85"/>
      <c r="F18" s="85"/>
      <c r="G18" s="85"/>
      <c r="H18" s="85"/>
    </row>
    <row r="19" spans="3:8" ht="14.25">
      <c r="C19" s="85"/>
      <c r="D19" s="85"/>
      <c r="E19" s="85"/>
      <c r="F19" s="85"/>
      <c r="G19" s="85"/>
      <c r="H19" s="85"/>
    </row>
    <row r="20" spans="3:8" ht="14.25">
      <c r="C20" s="85"/>
      <c r="D20" s="85"/>
      <c r="E20" s="85"/>
      <c r="F20" s="85"/>
      <c r="G20" s="85"/>
      <c r="H20" s="85"/>
    </row>
    <row r="21" spans="3:8" ht="14.25">
      <c r="C21" s="85"/>
      <c r="D21" s="85"/>
      <c r="E21" s="85"/>
      <c r="F21" s="85"/>
      <c r="G21" s="85"/>
      <c r="H21" s="85"/>
    </row>
    <row r="22" spans="3:8" ht="14.25">
      <c r="C22" s="85"/>
      <c r="D22" s="85"/>
      <c r="E22" s="85"/>
      <c r="F22" s="85"/>
      <c r="G22" s="85"/>
      <c r="H22" s="85"/>
    </row>
    <row r="23" spans="3:8" ht="14.25">
      <c r="C23" s="85"/>
      <c r="D23" s="85"/>
      <c r="E23" s="85"/>
      <c r="F23" s="85"/>
      <c r="G23" s="85"/>
      <c r="H23" s="85"/>
    </row>
    <row r="24" spans="3:8" ht="14.25">
      <c r="C24" s="85"/>
      <c r="D24" s="85"/>
      <c r="E24" s="85"/>
      <c r="F24" s="85"/>
      <c r="G24" s="85"/>
      <c r="H24" s="85"/>
    </row>
  </sheetData>
  <sheetProtection/>
  <mergeCells count="2">
    <mergeCell ref="B6:H6"/>
    <mergeCell ref="B3:H3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15"/>
  <sheetViews>
    <sheetView zoomScaleSheetLayoutView="110" zoomScalePageLayoutView="0" workbookViewId="0" topLeftCell="A1">
      <selection activeCell="F65" sqref="F65"/>
    </sheetView>
  </sheetViews>
  <sheetFormatPr defaultColWidth="9.00390625" defaultRowHeight="12.75"/>
  <cols>
    <col min="1" max="1" width="11.375" style="0" customWidth="1"/>
    <col min="2" max="2" width="28.25390625" style="0" customWidth="1"/>
    <col min="3" max="3" width="13.75390625" style="0" customWidth="1"/>
    <col min="4" max="4" width="14.00390625" style="0" customWidth="1"/>
    <col min="5" max="5" width="10.625" style="0" customWidth="1"/>
    <col min="6" max="6" width="11.875" style="0" customWidth="1"/>
    <col min="7" max="7" width="11.375" style="0" customWidth="1"/>
    <col min="8" max="8" width="9.25390625" style="0" customWidth="1"/>
    <col min="10" max="10" width="8.375" style="0" customWidth="1"/>
  </cols>
  <sheetData>
    <row r="3" spans="1:9" ht="21" customHeight="1">
      <c r="A3" s="51"/>
      <c r="B3" s="215" t="s">
        <v>20</v>
      </c>
      <c r="C3" s="216"/>
      <c r="D3" s="216"/>
      <c r="E3" s="216"/>
      <c r="F3" s="217"/>
      <c r="G3" s="51"/>
      <c r="H3" s="24"/>
      <c r="I3" s="24"/>
    </row>
    <row r="4" spans="1:10" ht="18" customHeight="1">
      <c r="A4" s="52"/>
      <c r="B4" s="206" t="s">
        <v>86</v>
      </c>
      <c r="C4" s="226"/>
      <c r="D4" s="226"/>
      <c r="E4" s="226"/>
      <c r="F4" s="207"/>
      <c r="G4" s="52"/>
      <c r="H4" s="23"/>
      <c r="I4" s="23"/>
      <c r="J4" s="2"/>
    </row>
    <row r="5" spans="1:8" ht="15">
      <c r="A5" s="25"/>
      <c r="B5" s="25"/>
      <c r="C5" s="25"/>
      <c r="D5" s="25"/>
      <c r="E5" s="25"/>
      <c r="F5" s="25"/>
      <c r="G5" s="25"/>
      <c r="H5" s="85"/>
    </row>
    <row r="6" spans="1:7" ht="15">
      <c r="A6" s="25"/>
      <c r="B6" s="25"/>
      <c r="C6" s="25"/>
      <c r="D6" s="25"/>
      <c r="E6" s="25"/>
      <c r="F6" s="25"/>
      <c r="G6" s="25"/>
    </row>
    <row r="7" spans="1:7" ht="14.25" customHeight="1" thickBot="1">
      <c r="A7" s="25"/>
      <c r="B7" s="25"/>
      <c r="C7" s="25"/>
      <c r="D7" s="25"/>
      <c r="E7" s="25"/>
      <c r="F7" s="25"/>
      <c r="G7" s="25"/>
    </row>
    <row r="8" spans="1:7" ht="33" customHeight="1" thickBot="1">
      <c r="A8" s="25"/>
      <c r="B8" s="102"/>
      <c r="C8" s="103" t="s">
        <v>84</v>
      </c>
      <c r="D8" s="103" t="s">
        <v>87</v>
      </c>
      <c r="E8" s="104" t="s">
        <v>25</v>
      </c>
      <c r="F8" s="105" t="s">
        <v>39</v>
      </c>
      <c r="G8" s="25"/>
    </row>
    <row r="9" spans="1:7" ht="32.25" customHeight="1">
      <c r="A9" s="25"/>
      <c r="B9" s="106" t="s">
        <v>40</v>
      </c>
      <c r="C9" s="182">
        <v>28075</v>
      </c>
      <c r="D9" s="182">
        <v>2959</v>
      </c>
      <c r="E9" s="40">
        <f>D9-C9</f>
        <v>-25116</v>
      </c>
      <c r="F9" s="47">
        <f>(D9-C9)/ABS(C9)</f>
        <v>-0.8946037399821906</v>
      </c>
      <c r="G9" s="25"/>
    </row>
    <row r="10" spans="1:7" ht="22.5" customHeight="1">
      <c r="A10" s="25"/>
      <c r="B10" s="53" t="s">
        <v>7</v>
      </c>
      <c r="C10" s="148">
        <v>620</v>
      </c>
      <c r="D10" s="148">
        <v>47</v>
      </c>
      <c r="E10" s="18">
        <f>D10-C10</f>
        <v>-573</v>
      </c>
      <c r="F10" s="16">
        <f>(D10-C10)/ABS(C10)</f>
        <v>-0.9241935483870968</v>
      </c>
      <c r="G10" s="25"/>
    </row>
    <row r="11" spans="1:7" ht="21.75" customHeight="1" thickBot="1">
      <c r="A11" s="25"/>
      <c r="B11" s="54" t="s">
        <v>1</v>
      </c>
      <c r="C11" s="162">
        <f>C9-C10</f>
        <v>27455</v>
      </c>
      <c r="D11" s="162">
        <v>2912</v>
      </c>
      <c r="E11" s="21">
        <f>D11-C11</f>
        <v>-24543</v>
      </c>
      <c r="F11" s="112">
        <f>(D11-C11)/ABS(C11)</f>
        <v>-0.8939355308686943</v>
      </c>
      <c r="G11" s="25"/>
    </row>
    <row r="12" spans="1:7" ht="32.25" customHeight="1">
      <c r="A12" s="25"/>
      <c r="B12" s="55" t="s">
        <v>41</v>
      </c>
      <c r="C12" s="151">
        <f>C10/C$9</f>
        <v>0.022083704363312556</v>
      </c>
      <c r="D12" s="143">
        <f>D10/D$9</f>
        <v>0.015883744508279823</v>
      </c>
      <c r="E12" s="108"/>
      <c r="F12" s="109"/>
      <c r="G12" s="25"/>
    </row>
    <row r="13" spans="1:7" ht="37.5" customHeight="1" thickBot="1">
      <c r="A13" s="25"/>
      <c r="B13" s="56" t="s">
        <v>42</v>
      </c>
      <c r="C13" s="152">
        <f>C11/C$9</f>
        <v>0.9779162956366875</v>
      </c>
      <c r="D13" s="144">
        <f>D11/D$9</f>
        <v>0.9841162554917202</v>
      </c>
      <c r="E13" s="110"/>
      <c r="F13" s="107"/>
      <c r="G13" s="25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</sheetData>
  <sheetProtection/>
  <mergeCells count="2">
    <mergeCell ref="B3:F3"/>
    <mergeCell ref="B4:F4"/>
  </mergeCells>
  <printOptions horizontalCentered="1"/>
  <pageMargins left="0.6692913385826772" right="0.5118110236220472" top="0.3937007874015748" bottom="0.35433070866141736" header="0.2755905511811024" footer="0.2755905511811024"/>
  <pageSetup horizontalDpi="600" verticalDpi="600" orientation="portrait" paperSize="9" scale="89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l12z92nf</dc:creator>
  <cp:keywords/>
  <dc:description/>
  <cp:lastModifiedBy>bp0909md</cp:lastModifiedBy>
  <cp:lastPrinted>2017-11-02T10:30:28Z</cp:lastPrinted>
  <dcterms:created xsi:type="dcterms:W3CDTF">2003-11-27T11:23:38Z</dcterms:created>
  <dcterms:modified xsi:type="dcterms:W3CDTF">2017-11-15T15:01:38Z</dcterms:modified>
  <cp:category/>
  <cp:version/>
  <cp:contentType/>
  <cp:contentStatus/>
</cp:coreProperties>
</file>