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21" windowWidth="12975" windowHeight="11025" tabRatio="707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0">'0'!$A$1:$I$37</definedName>
    <definedName name="_xlnm.Print_Area" localSheetId="1">'1'!$A$1:$D$27</definedName>
    <definedName name="_xlnm.Print_Area" localSheetId="10">'10'!$A$1:$G$42</definedName>
    <definedName name="_xlnm.Print_Area" localSheetId="11">'11'!$A$1:$F$45</definedName>
    <definedName name="_xlnm.Print_Area" localSheetId="2">'2'!$A$1:$H$51</definedName>
    <definedName name="_xlnm.Print_Area" localSheetId="3">'3'!$A$1:$G$43</definedName>
    <definedName name="_xlnm.Print_Area" localSheetId="4">'4'!$A$1:$I$46</definedName>
    <definedName name="_xlnm.Print_Area" localSheetId="5">'5'!$A$1:$I$33</definedName>
    <definedName name="_xlnm.Print_Area" localSheetId="6">'6'!$A$1:$I$34</definedName>
    <definedName name="_xlnm.Print_Area" localSheetId="7">'7'!$A$1:$I$20</definedName>
    <definedName name="_xlnm.Print_Area" localSheetId="8">'8'!$A$1:$G$44</definedName>
    <definedName name="_xlnm.Print_Area" localSheetId="9">'9'!$A$1:$F$44</definedName>
  </definedNames>
  <calcPr fullCalcOnLoad="1"/>
</workbook>
</file>

<file path=xl/sharedStrings.xml><?xml version="1.0" encoding="utf-8"?>
<sst xmlns="http://schemas.openxmlformats.org/spreadsheetml/2006/main" count="212" uniqueCount="97">
  <si>
    <t>Összesen</t>
  </si>
  <si>
    <t>Európán kívüli</t>
  </si>
  <si>
    <t>Állampolgárság</t>
  </si>
  <si>
    <t>afgán</t>
  </si>
  <si>
    <t>egyéb</t>
  </si>
  <si>
    <t xml:space="preserve"> </t>
  </si>
  <si>
    <t xml:space="preserve">  </t>
  </si>
  <si>
    <t>Európai</t>
  </si>
  <si>
    <t>Tartózkodási engedély</t>
  </si>
  <si>
    <t>Statisztikák</t>
  </si>
  <si>
    <t>Regisztrációs igazolás</t>
  </si>
  <si>
    <t>Állandó tartózkodási kártya</t>
  </si>
  <si>
    <t>szerb</t>
  </si>
  <si>
    <t>Státusz megnevezése</t>
  </si>
  <si>
    <t>EK letelepedési engedély</t>
  </si>
  <si>
    <t>Nemzeti letelepedési engedély</t>
  </si>
  <si>
    <t>Ideiglenes letelepedési engedély</t>
  </si>
  <si>
    <t>Benyújtott kérelmek száma</t>
  </si>
  <si>
    <t>EGT állampolgár harmadik ország állampolgárságával rendelkező családtagja</t>
  </si>
  <si>
    <t>Magyar állampolgár harmadik ország állampolgárságával rendelkező családtagja</t>
  </si>
  <si>
    <t>A Magyarországra érkezett menedékkérők számának alakulása</t>
  </si>
  <si>
    <t>koszovói</t>
  </si>
  <si>
    <t>összesen</t>
  </si>
  <si>
    <t>török</t>
  </si>
  <si>
    <t>A 2007. évi I. törvény (Szmtv.) alapján benyújtott tartózkodási kérelmek száma</t>
  </si>
  <si>
    <t>Változás</t>
  </si>
  <si>
    <t>Változás %-ban</t>
  </si>
  <si>
    <t>A tartózkodás célja</t>
  </si>
  <si>
    <t>Családi együttélés</t>
  </si>
  <si>
    <t>Tanulmányok folytatása</t>
  </si>
  <si>
    <t>Egyéb cél</t>
  </si>
  <si>
    <t>Hivatalos</t>
  </si>
  <si>
    <t>Összes kérelem %-ban</t>
  </si>
  <si>
    <t>Egyéb tartózkodási célok</t>
  </si>
  <si>
    <t>pakisztáni</t>
  </si>
  <si>
    <t>Idegenrendészeti hatóság által elrendelt kiutasítások                                                                     főbb állampolgárság</t>
  </si>
  <si>
    <t xml:space="preserve">Idegenrendészeti őrizet elrendelése                                                                                                                            főbb  állampolgárság </t>
  </si>
  <si>
    <t xml:space="preserve">Kijelölt helyen való tartózkodás elrendelése                                                                                               főbb állampolgárság </t>
  </si>
  <si>
    <t xml:space="preserve">Változás </t>
  </si>
  <si>
    <t>Változás 
%-ban</t>
  </si>
  <si>
    <t>Regisztrált menedékkérők 
száma összesen</t>
  </si>
  <si>
    <t>Európaiak száma az összes 
menedékkérő %-ában</t>
  </si>
  <si>
    <t>Európán kívüliek száma az összes menedékkérő %-ában</t>
  </si>
  <si>
    <t>Nemzeti tartózkodási engedély</t>
  </si>
  <si>
    <t>Összes eset %-ában</t>
  </si>
  <si>
    <t xml:space="preserve">A 2007. évi II. törvény (Harmtv.) alapján három hónapot meghaladó tartózkodást, illetve letelepedést biztosító kérelmek száma </t>
  </si>
  <si>
    <t>Menenekültügyi őrizet elrendelése</t>
  </si>
  <si>
    <t>iraki</t>
  </si>
  <si>
    <t>szír</t>
  </si>
  <si>
    <t>Engedélytípusok</t>
  </si>
  <si>
    <t>menekültként elismerés</t>
  </si>
  <si>
    <t>oltalmazottként elismerés</t>
  </si>
  <si>
    <t>megszüntetés</t>
  </si>
  <si>
    <t>elutasítás</t>
  </si>
  <si>
    <t>BÁH által kiállított bevándorlási engedély</t>
  </si>
  <si>
    <t xml:space="preserve">A menekültügyi hatóság által meghozott döntések </t>
  </si>
  <si>
    <t>BÁH által kiállított letelepedési engedély</t>
  </si>
  <si>
    <t>befogadottkénti elismerés</t>
  </si>
  <si>
    <t>Magyarország által kiállított  tartózkodásra jogosító érvényes engedéllyel rendelkezők száma</t>
  </si>
  <si>
    <t>marokkói</t>
  </si>
  <si>
    <t>algériai</t>
  </si>
  <si>
    <t>iráni</t>
  </si>
  <si>
    <t>Menekültként személyi 
igazolvánnyal rendelkező*</t>
  </si>
  <si>
    <t>Oltalmazottként személyi
igazolvánnyal rendelkező*</t>
  </si>
  <si>
    <t>Befogadott **</t>
  </si>
  <si>
    <t xml:space="preserve">Keresőtevékenység, munkavállalás, jövedelemszerzés </t>
  </si>
  <si>
    <t>Bevándorlási és Menekültügyi Hivatal</t>
  </si>
  <si>
    <t>vietnámi</t>
  </si>
  <si>
    <t>román</t>
  </si>
  <si>
    <t>palesztin</t>
  </si>
  <si>
    <t xml:space="preserve">Bíróság által elrendelt kiutasítás végrehajtásának elrendelése                                                                                                                                                                                    főbb állampolgárság </t>
  </si>
  <si>
    <t>nigériai</t>
  </si>
  <si>
    <t>ukrán</t>
  </si>
  <si>
    <t xml:space="preserve">Kitoloncolás                                                                                                                                                         főbb állampolgárság szerint </t>
  </si>
  <si>
    <t>kínai</t>
  </si>
  <si>
    <t>**2017.06.30-i állapot</t>
  </si>
  <si>
    <t>*2017.06.30-i állapot, Belügyminisztérium Személyi Nyilvántartási és Igazgatási Főosztály Operatív Szolgáltatási Osztály adatai</t>
  </si>
  <si>
    <t>2016. I.-IX. hónap  -  2017. I.-IX. hónap</t>
  </si>
  <si>
    <t xml:space="preserve">2016. I-IX. hónap  -  2017. I-IX. hónap </t>
  </si>
  <si>
    <t>2016. I-IX.
hónap</t>
  </si>
  <si>
    <t>2017.09.30-i állapot</t>
  </si>
  <si>
    <t>2017. szeptember 30 -i állapot szerint</t>
  </si>
  <si>
    <t xml:space="preserve">2017. I-IX.
hónap </t>
  </si>
  <si>
    <t xml:space="preserve">2016. I-IX. hónap - 2017. I-IX. hónap </t>
  </si>
  <si>
    <t>2017. I-IX.
hónap</t>
  </si>
  <si>
    <t xml:space="preserve"> A Harmtv. alapján tartózkodási jogosultságot kérelmezők számának alakulása
 főbb tartózkodási célok szerint 
2016. I-IX. hónap  -  2017. I-IX. hónap</t>
  </si>
  <si>
    <t>2016. I-IX. hónap</t>
  </si>
  <si>
    <t>2017. I-IX. hónap</t>
  </si>
  <si>
    <t>Kényszerintézkedési statisztikai adatok I.                                                                                                                                     2016. I-IX. hónap  -  2017. I-IX. hónap</t>
  </si>
  <si>
    <t>2017. IX. hónap</t>
  </si>
  <si>
    <t>Kényszerintézkedési statisztikai adatok  II.                                                                                                                                       2016. I-IX. hónap  -  2017. I-IX. hónap</t>
  </si>
  <si>
    <t>2016. I-IX. hónap  -  2017. I-IX. hónap</t>
  </si>
  <si>
    <t>2017.  I-IX. hónap</t>
  </si>
  <si>
    <t>Menedékjog iránti kérelmek számának alakulása I.
 főbb állampolgárság szerint 
2017. I-IX. hónap</t>
  </si>
  <si>
    <t>Menekültügyi hatóság által meghozott döntések
2016. I-IX. hónap  -  2017. I-IX.hónap</t>
  </si>
  <si>
    <t>Menekültügyi őrizet elrendelések száma főbb állampolgárságonként 
2016. I-IX. hónap  -  2017. I-IX. hónap</t>
  </si>
  <si>
    <t>Kényszerintézkedési statisztikai adatok  III.                                                                                                                                        2016. I-IX. hónap  -  2017. I-IX. hónap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</si>
</sst>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6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22"/>
      <name val="Times New Roman"/>
      <family val="1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26"/>
      <name val="Times New Roman"/>
      <family val="1"/>
    </font>
    <font>
      <sz val="26"/>
      <name val="Arial CE"/>
      <family val="0"/>
    </font>
    <font>
      <b/>
      <sz val="24"/>
      <name val="Times New Roman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i/>
      <sz val="12"/>
      <name val="Times New Roman CE"/>
      <family val="0"/>
    </font>
    <font>
      <sz val="11"/>
      <name val="Arial"/>
      <family val="2"/>
    </font>
    <font>
      <b/>
      <sz val="12"/>
      <name val="Times New Roman CE"/>
      <family val="0"/>
    </font>
    <font>
      <sz val="12"/>
      <name val="Arial CE"/>
      <family val="2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b/>
      <sz val="8"/>
      <color indexed="8"/>
      <name val="Times New Roman"/>
      <family val="1"/>
    </font>
    <font>
      <b/>
      <sz val="11.5"/>
      <color indexed="8"/>
      <name val="Arial"/>
      <family val="2"/>
    </font>
    <font>
      <b/>
      <sz val="8.25"/>
      <color indexed="8"/>
      <name val="Arial"/>
      <family val="2"/>
    </font>
    <font>
      <sz val="18.25"/>
      <color indexed="8"/>
      <name val="Arial"/>
      <family val="2"/>
    </font>
    <font>
      <b/>
      <sz val="9.25"/>
      <color indexed="8"/>
      <name val="Times New Roman"/>
      <family val="1"/>
    </font>
    <font>
      <sz val="10"/>
      <color indexed="8"/>
      <name val="Calibri"/>
      <family val="2"/>
    </font>
    <font>
      <sz val="1.5"/>
      <color indexed="8"/>
      <name val="Arial"/>
      <family val="2"/>
    </font>
    <font>
      <sz val="1"/>
      <color indexed="8"/>
      <name val="Times New Roman"/>
      <family val="1"/>
    </font>
    <font>
      <sz val="1.1"/>
      <color indexed="8"/>
      <name val="Arial"/>
      <family val="2"/>
    </font>
    <font>
      <sz val="14.75"/>
      <color indexed="8"/>
      <name val="Arial"/>
      <family val="2"/>
    </font>
    <font>
      <sz val="11"/>
      <color indexed="9"/>
      <name val="Arial CE"/>
      <family val="0"/>
    </font>
    <font>
      <b/>
      <sz val="6"/>
      <color indexed="8"/>
      <name val="Arial"/>
      <family val="2"/>
    </font>
    <font>
      <b/>
      <sz val="4.8"/>
      <color indexed="8"/>
      <name val="Times New Roman"/>
      <family val="1"/>
    </font>
    <font>
      <sz val="5.95"/>
      <color indexed="8"/>
      <name val="Calibri"/>
      <family val="2"/>
    </font>
    <font>
      <b/>
      <sz val="5.2"/>
      <color indexed="8"/>
      <name val="Times New Roman"/>
      <family val="1"/>
    </font>
    <font>
      <sz val="11"/>
      <color theme="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54" applyFont="1">
      <alignment/>
      <protection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7" borderId="10" xfId="0" applyFont="1" applyFill="1" applyBorder="1" applyAlignment="1">
      <alignment/>
    </xf>
    <xf numFmtId="0" fontId="16" fillId="23" borderId="11" xfId="0" applyFont="1" applyFill="1" applyBorder="1" applyAlignment="1">
      <alignment/>
    </xf>
    <xf numFmtId="10" fontId="16" fillId="23" borderId="12" xfId="0" applyNumberFormat="1" applyFont="1" applyFill="1" applyBorder="1" applyAlignment="1">
      <alignment/>
    </xf>
    <xf numFmtId="0" fontId="17" fillId="0" borderId="13" xfId="0" applyFont="1" applyBorder="1" applyAlignment="1">
      <alignment horizontal="center"/>
    </xf>
    <xf numFmtId="0" fontId="16" fillId="7" borderId="10" xfId="0" applyFont="1" applyFill="1" applyBorder="1" applyAlignment="1">
      <alignment horizontal="center" vertical="center"/>
    </xf>
    <xf numFmtId="0" fontId="16" fillId="23" borderId="14" xfId="0" applyFont="1" applyFill="1" applyBorder="1" applyAlignment="1">
      <alignment horizontal="center"/>
    </xf>
    <xf numFmtId="10" fontId="17" fillId="0" borderId="13" xfId="0" applyNumberFormat="1" applyFont="1" applyBorder="1" applyAlignment="1">
      <alignment horizontal="center"/>
    </xf>
    <xf numFmtId="10" fontId="17" fillId="0" borderId="15" xfId="0" applyNumberFormat="1" applyFont="1" applyBorder="1" applyAlignment="1">
      <alignment horizontal="center"/>
    </xf>
    <xf numFmtId="10" fontId="15" fillId="0" borderId="15" xfId="0" applyNumberFormat="1" applyFont="1" applyBorder="1" applyAlignment="1">
      <alignment/>
    </xf>
    <xf numFmtId="3" fontId="17" fillId="0" borderId="13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6" fillId="24" borderId="17" xfId="0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3" fontId="16" fillId="23" borderId="17" xfId="0" applyNumberFormat="1" applyFont="1" applyFill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0" fontId="16" fillId="23" borderId="12" xfId="0" applyNumberFormat="1" applyFont="1" applyFill="1" applyBorder="1" applyAlignment="1">
      <alignment horizontal="center"/>
    </xf>
    <xf numFmtId="10" fontId="16" fillId="23" borderId="12" xfId="0" applyNumberFormat="1" applyFont="1" applyFill="1" applyBorder="1" applyAlignment="1">
      <alignment horizontal="center" vertical="center"/>
    </xf>
    <xf numFmtId="0" fontId="16" fillId="24" borderId="22" xfId="0" applyFont="1" applyFill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0" fontId="16" fillId="24" borderId="17" xfId="0" applyFont="1" applyFill="1" applyBorder="1" applyAlignment="1">
      <alignment horizontal="center" vertical="center" wrapText="1"/>
    </xf>
    <xf numFmtId="3" fontId="16" fillId="24" borderId="17" xfId="0" applyNumberFormat="1" applyFont="1" applyFill="1" applyBorder="1" applyAlignment="1">
      <alignment horizontal="center"/>
    </xf>
    <xf numFmtId="0" fontId="17" fillId="0" borderId="20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7" fillId="0" borderId="22" xfId="0" applyFont="1" applyBorder="1" applyAlignment="1">
      <alignment/>
    </xf>
    <xf numFmtId="10" fontId="17" fillId="0" borderId="25" xfId="0" applyNumberFormat="1" applyFont="1" applyBorder="1" applyAlignment="1">
      <alignment horizontal="center"/>
    </xf>
    <xf numFmtId="10" fontId="17" fillId="0" borderId="12" xfId="0" applyNumberFormat="1" applyFont="1" applyBorder="1" applyAlignment="1">
      <alignment horizontal="center"/>
    </xf>
    <xf numFmtId="0" fontId="16" fillId="23" borderId="22" xfId="0" applyFont="1" applyFill="1" applyBorder="1" applyAlignment="1">
      <alignment/>
    </xf>
    <xf numFmtId="10" fontId="16" fillId="23" borderId="18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wrapText="1"/>
    </xf>
    <xf numFmtId="10" fontId="16" fillId="0" borderId="11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7" fillId="0" borderId="26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54" applyFont="1">
      <alignment/>
      <protection/>
    </xf>
    <xf numFmtId="0" fontId="35" fillId="0" borderId="0" xfId="54" applyFont="1">
      <alignment/>
      <protection/>
    </xf>
    <xf numFmtId="0" fontId="36" fillId="0" borderId="0" xfId="54" applyFont="1" applyBorder="1" applyAlignment="1">
      <alignment wrapText="1"/>
      <protection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horizontal="justify"/>
    </xf>
    <xf numFmtId="0" fontId="14" fillId="0" borderId="10" xfId="0" applyFont="1" applyBorder="1" applyAlignment="1">
      <alignment horizontal="justify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Fill="1" applyAlignment="1">
      <alignment/>
    </xf>
    <xf numFmtId="0" fontId="15" fillId="0" borderId="0" xfId="0" applyFont="1" applyBorder="1" applyAlignment="1">
      <alignment horizontal="right"/>
    </xf>
    <xf numFmtId="0" fontId="16" fillId="24" borderId="22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6" fillId="0" borderId="29" xfId="0" applyFont="1" applyFill="1" applyBorder="1" applyAlignment="1">
      <alignment/>
    </xf>
    <xf numFmtId="0" fontId="16" fillId="7" borderId="10" xfId="0" applyFont="1" applyFill="1" applyBorder="1" applyAlignment="1">
      <alignment vertical="center"/>
    </xf>
    <xf numFmtId="0" fontId="16" fillId="23" borderId="14" xfId="0" applyFont="1" applyFill="1" applyBorder="1" applyAlignment="1">
      <alignment horizontal="center" vertical="center"/>
    </xf>
    <xf numFmtId="10" fontId="16" fillId="23" borderId="14" xfId="0" applyNumberFormat="1" applyFont="1" applyFill="1" applyBorder="1" applyAlignment="1">
      <alignment horizontal="center"/>
    </xf>
    <xf numFmtId="10" fontId="16" fillId="23" borderId="14" xfId="0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6" fillId="7" borderId="30" xfId="0" applyFont="1" applyFill="1" applyBorder="1" applyAlignment="1">
      <alignment/>
    </xf>
    <xf numFmtId="0" fontId="14" fillId="4" borderId="22" xfId="54" applyFont="1" applyFill="1" applyBorder="1" applyAlignment="1">
      <alignment horizontal="center" vertical="center"/>
      <protection/>
    </xf>
    <xf numFmtId="0" fontId="16" fillId="4" borderId="23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 wrapText="1"/>
    </xf>
    <xf numFmtId="0" fontId="16" fillId="24" borderId="31" xfId="0" applyFont="1" applyFill="1" applyBorder="1" applyAlignment="1">
      <alignment vertical="center"/>
    </xf>
    <xf numFmtId="0" fontId="16" fillId="24" borderId="32" xfId="0" applyFont="1" applyFill="1" applyBorder="1" applyAlignment="1">
      <alignment horizontal="center" vertical="center" wrapText="1"/>
    </xf>
    <xf numFmtId="0" fontId="16" fillId="24" borderId="32" xfId="0" applyFont="1" applyFill="1" applyBorder="1" applyAlignment="1">
      <alignment horizontal="center" vertical="center"/>
    </xf>
    <xf numFmtId="0" fontId="16" fillId="24" borderId="33" xfId="0" applyFont="1" applyFill="1" applyBorder="1" applyAlignment="1">
      <alignment horizontal="center" wrapText="1"/>
    </xf>
    <xf numFmtId="0" fontId="16" fillId="0" borderId="28" xfId="0" applyFont="1" applyBorder="1" applyAlignment="1">
      <alignment wrapText="1"/>
    </xf>
    <xf numFmtId="10" fontId="17" fillId="24" borderId="12" xfId="0" applyNumberFormat="1" applyFont="1" applyFill="1" applyBorder="1" applyAlignment="1">
      <alignment/>
    </xf>
    <xf numFmtId="10" fontId="17" fillId="24" borderId="28" xfId="0" applyNumberFormat="1" applyFont="1" applyFill="1" applyBorder="1" applyAlignment="1">
      <alignment/>
    </xf>
    <xf numFmtId="10" fontId="17" fillId="24" borderId="25" xfId="0" applyNumberFormat="1" applyFont="1" applyFill="1" applyBorder="1" applyAlignment="1">
      <alignment/>
    </xf>
    <xf numFmtId="10" fontId="17" fillId="24" borderId="11" xfId="0" applyNumberFormat="1" applyFont="1" applyFill="1" applyBorder="1" applyAlignment="1">
      <alignment/>
    </xf>
    <xf numFmtId="0" fontId="14" fillId="7" borderId="24" xfId="54" applyFont="1" applyFill="1" applyBorder="1" applyAlignment="1">
      <alignment wrapText="1"/>
      <protection/>
    </xf>
    <xf numFmtId="3" fontId="38" fillId="23" borderId="22" xfId="54" applyNumberFormat="1" applyFont="1" applyFill="1" applyBorder="1" applyAlignment="1">
      <alignment horizontal="left" wrapText="1"/>
      <protection/>
    </xf>
    <xf numFmtId="10" fontId="17" fillId="0" borderId="34" xfId="0" applyNumberFormat="1" applyFont="1" applyBorder="1" applyAlignment="1">
      <alignment horizontal="center"/>
    </xf>
    <xf numFmtId="10" fontId="17" fillId="0" borderId="35" xfId="0" applyNumberFormat="1" applyFont="1" applyBorder="1" applyAlignment="1">
      <alignment horizontal="center"/>
    </xf>
    <xf numFmtId="10" fontId="17" fillId="0" borderId="36" xfId="0" applyNumberFormat="1" applyFont="1" applyBorder="1" applyAlignment="1">
      <alignment horizontal="center"/>
    </xf>
    <xf numFmtId="10" fontId="16" fillId="24" borderId="18" xfId="0" applyNumberFormat="1" applyFont="1" applyFill="1" applyBorder="1" applyAlignment="1">
      <alignment horizontal="center"/>
    </xf>
    <xf numFmtId="10" fontId="17" fillId="0" borderId="16" xfId="0" applyNumberFormat="1" applyFont="1" applyBorder="1" applyAlignment="1">
      <alignment horizontal="center"/>
    </xf>
    <xf numFmtId="3" fontId="38" fillId="0" borderId="0" xfId="54" applyNumberFormat="1" applyFont="1" applyFill="1" applyBorder="1" applyAlignment="1">
      <alignment horizontal="left" wrapText="1"/>
      <protection/>
    </xf>
    <xf numFmtId="3" fontId="38" fillId="0" borderId="0" xfId="54" applyNumberFormat="1" applyFont="1" applyFill="1" applyBorder="1" applyAlignment="1">
      <alignment horizontal="center" wrapText="1"/>
      <protection/>
    </xf>
    <xf numFmtId="0" fontId="14" fillId="0" borderId="0" xfId="54" applyFont="1" applyFill="1" applyBorder="1" applyAlignment="1">
      <alignment horizontal="center"/>
      <protection/>
    </xf>
    <xf numFmtId="0" fontId="16" fillId="24" borderId="3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justify"/>
    </xf>
    <xf numFmtId="3" fontId="15" fillId="0" borderId="14" xfId="0" applyNumberFormat="1" applyFont="1" applyBorder="1" applyAlignment="1">
      <alignment horizontal="center"/>
    </xf>
    <xf numFmtId="10" fontId="15" fillId="0" borderId="12" xfId="0" applyNumberFormat="1" applyFont="1" applyBorder="1" applyAlignment="1">
      <alignment/>
    </xf>
    <xf numFmtId="0" fontId="14" fillId="4" borderId="38" xfId="54" applyFont="1" applyFill="1" applyBorder="1" applyAlignment="1">
      <alignment horizontal="center" vertical="center"/>
      <protection/>
    </xf>
    <xf numFmtId="0" fontId="14" fillId="4" borderId="18" xfId="54" applyFont="1" applyFill="1" applyBorder="1" applyAlignment="1">
      <alignment horizontal="center" vertical="center"/>
      <protection/>
    </xf>
    <xf numFmtId="0" fontId="16" fillId="24" borderId="3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17" fillId="0" borderId="29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16" fillId="7" borderId="28" xfId="0" applyFont="1" applyFill="1" applyBorder="1" applyAlignment="1">
      <alignment horizontal="center" vertical="center"/>
    </xf>
    <xf numFmtId="3" fontId="16" fillId="23" borderId="14" xfId="0" applyNumberFormat="1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wrapText="1"/>
    </xf>
    <xf numFmtId="0" fontId="16" fillId="23" borderId="40" xfId="0" applyFont="1" applyFill="1" applyBorder="1" applyAlignment="1">
      <alignment/>
    </xf>
    <xf numFmtId="10" fontId="16" fillId="23" borderId="17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3" fontId="17" fillId="0" borderId="29" xfId="0" applyNumberFormat="1" applyFont="1" applyFill="1" applyBorder="1" applyAlignment="1">
      <alignment horizontal="center"/>
    </xf>
    <xf numFmtId="0" fontId="38" fillId="7" borderId="10" xfId="54" applyFont="1" applyFill="1" applyBorder="1">
      <alignment/>
      <protection/>
    </xf>
    <xf numFmtId="164" fontId="38" fillId="7" borderId="10" xfId="54" applyNumberFormat="1" applyFont="1" applyFill="1" applyBorder="1" applyAlignment="1">
      <alignment horizontal="left"/>
      <protection/>
    </xf>
    <xf numFmtId="10" fontId="17" fillId="0" borderId="13" xfId="0" applyNumberFormat="1" applyFont="1" applyBorder="1" applyAlignment="1">
      <alignment horizontal="center" vertical="center"/>
    </xf>
    <xf numFmtId="10" fontId="17" fillId="0" borderId="15" xfId="0" applyNumberFormat="1" applyFont="1" applyBorder="1" applyAlignment="1">
      <alignment horizontal="center" vertical="center"/>
    </xf>
    <xf numFmtId="3" fontId="41" fillId="24" borderId="41" xfId="0" applyNumberFormat="1" applyFont="1" applyFill="1" applyBorder="1" applyAlignment="1">
      <alignment horizontal="center"/>
    </xf>
    <xf numFmtId="0" fontId="17" fillId="25" borderId="13" xfId="0" applyFont="1" applyFill="1" applyBorder="1" applyAlignment="1">
      <alignment horizontal="center"/>
    </xf>
    <xf numFmtId="10" fontId="17" fillId="25" borderId="13" xfId="0" applyNumberFormat="1" applyFont="1" applyFill="1" applyBorder="1" applyAlignment="1">
      <alignment horizontal="center"/>
    </xf>
    <xf numFmtId="10" fontId="17" fillId="25" borderId="42" xfId="0" applyNumberFormat="1" applyFont="1" applyFill="1" applyBorder="1" applyAlignment="1">
      <alignment horizontal="center"/>
    </xf>
    <xf numFmtId="10" fontId="17" fillId="25" borderId="43" xfId="0" applyNumberFormat="1" applyFont="1" applyFill="1" applyBorder="1" applyAlignment="1">
      <alignment horizontal="center"/>
    </xf>
    <xf numFmtId="10" fontId="17" fillId="0" borderId="16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10" fontId="17" fillId="25" borderId="15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0" fontId="17" fillId="0" borderId="13" xfId="0" applyNumberFormat="1" applyFont="1" applyFill="1" applyBorder="1" applyAlignment="1">
      <alignment horizontal="center"/>
    </xf>
    <xf numFmtId="0" fontId="16" fillId="24" borderId="44" xfId="0" applyFont="1" applyFill="1" applyBorder="1" applyAlignment="1">
      <alignment horizontal="center" vertical="center" wrapText="1"/>
    </xf>
    <xf numFmtId="3" fontId="14" fillId="23" borderId="17" xfId="0" applyNumberFormat="1" applyFont="1" applyFill="1" applyBorder="1" applyAlignment="1">
      <alignment horizontal="center"/>
    </xf>
    <xf numFmtId="10" fontId="17" fillId="0" borderId="42" xfId="0" applyNumberFormat="1" applyFont="1" applyBorder="1" applyAlignment="1">
      <alignment horizontal="center"/>
    </xf>
    <xf numFmtId="10" fontId="17" fillId="0" borderId="43" xfId="0" applyNumberFormat="1" applyFont="1" applyBorder="1" applyAlignment="1">
      <alignment horizontal="center"/>
    </xf>
    <xf numFmtId="0" fontId="17" fillId="0" borderId="45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0" fontId="17" fillId="0" borderId="46" xfId="0" applyFont="1" applyFill="1" applyBorder="1" applyAlignment="1">
      <alignment wrapText="1"/>
    </xf>
    <xf numFmtId="0" fontId="17" fillId="0" borderId="46" xfId="0" applyFont="1" applyBorder="1" applyAlignment="1">
      <alignment wrapText="1"/>
    </xf>
    <xf numFmtId="3" fontId="17" fillId="0" borderId="20" xfId="0" applyNumberFormat="1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42" fillId="0" borderId="0" xfId="0" applyFont="1" applyFill="1" applyBorder="1" applyAlignment="1">
      <alignment/>
    </xf>
    <xf numFmtId="3" fontId="38" fillId="23" borderId="47" xfId="54" applyNumberFormat="1" applyFont="1" applyFill="1" applyBorder="1" applyAlignment="1">
      <alignment horizontal="center" vertical="center" wrapText="1"/>
      <protection/>
    </xf>
    <xf numFmtId="0" fontId="14" fillId="23" borderId="18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3" fontId="17" fillId="0" borderId="13" xfId="0" applyNumberFormat="1" applyFont="1" applyFill="1" applyBorder="1" applyAlignment="1">
      <alignment horizontal="center"/>
    </xf>
    <xf numFmtId="3" fontId="15" fillId="0" borderId="23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10" fontId="15" fillId="0" borderId="25" xfId="0" applyNumberFormat="1" applyFont="1" applyBorder="1" applyAlignment="1">
      <alignment/>
    </xf>
    <xf numFmtId="0" fontId="14" fillId="24" borderId="48" xfId="0" applyFont="1" applyFill="1" applyBorder="1" applyAlignment="1">
      <alignment horizontal="center" vertical="center" wrapText="1"/>
    </xf>
    <xf numFmtId="0" fontId="14" fillId="24" borderId="32" xfId="0" applyFont="1" applyFill="1" applyBorder="1" applyAlignment="1">
      <alignment horizontal="center" vertical="center"/>
    </xf>
    <xf numFmtId="0" fontId="14" fillId="24" borderId="37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10" fontId="17" fillId="0" borderId="15" xfId="0" applyNumberFormat="1" applyFont="1" applyFill="1" applyBorder="1" applyAlignment="1">
      <alignment/>
    </xf>
    <xf numFmtId="10" fontId="17" fillId="0" borderId="34" xfId="0" applyNumberFormat="1" applyFont="1" applyFill="1" applyBorder="1" applyAlignment="1">
      <alignment/>
    </xf>
    <xf numFmtId="3" fontId="17" fillId="0" borderId="19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3" fontId="17" fillId="0" borderId="32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3" fontId="17" fillId="0" borderId="14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horizontal="center"/>
    </xf>
    <xf numFmtId="3" fontId="35" fillId="0" borderId="49" xfId="54" applyNumberFormat="1" applyFont="1" applyFill="1" applyBorder="1" applyAlignment="1">
      <alignment horizontal="center"/>
      <protection/>
    </xf>
    <xf numFmtId="0" fontId="15" fillId="0" borderId="35" xfId="54" applyFont="1" applyFill="1" applyBorder="1" applyAlignment="1">
      <alignment horizontal="center"/>
      <protection/>
    </xf>
    <xf numFmtId="3" fontId="35" fillId="0" borderId="50" xfId="54" applyNumberFormat="1" applyFont="1" applyFill="1" applyBorder="1" applyAlignment="1">
      <alignment horizontal="center"/>
      <protection/>
    </xf>
    <xf numFmtId="0" fontId="15" fillId="0" borderId="15" xfId="54" applyFont="1" applyFill="1" applyBorder="1" applyAlignment="1">
      <alignment horizontal="center"/>
      <protection/>
    </xf>
    <xf numFmtId="3" fontId="35" fillId="0" borderId="50" xfId="54" applyNumberFormat="1" applyFont="1" applyFill="1" applyBorder="1" applyAlignment="1">
      <alignment horizontal="center" wrapText="1"/>
      <protection/>
    </xf>
    <xf numFmtId="3" fontId="35" fillId="0" borderId="51" xfId="54" applyNumberFormat="1" applyFont="1" applyFill="1" applyBorder="1" applyAlignment="1">
      <alignment horizontal="center" wrapText="1"/>
      <protection/>
    </xf>
    <xf numFmtId="0" fontId="15" fillId="0" borderId="34" xfId="54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24" borderId="31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9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6" fillId="24" borderId="56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/>
    </xf>
    <xf numFmtId="0" fontId="16" fillId="24" borderId="38" xfId="0" applyFont="1" applyFill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17" fillId="0" borderId="44" xfId="0" applyFont="1" applyBorder="1" applyAlignment="1">
      <alignment/>
    </xf>
    <xf numFmtId="0" fontId="16" fillId="0" borderId="52" xfId="0" applyFont="1" applyBorder="1" applyAlignment="1">
      <alignment horizontal="center" wrapText="1"/>
    </xf>
    <xf numFmtId="0" fontId="16" fillId="0" borderId="51" xfId="0" applyFont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26" borderId="59" xfId="0" applyFont="1" applyFill="1" applyBorder="1" applyAlignment="1">
      <alignment horizontal="center" vertical="center" wrapText="1"/>
    </xf>
    <xf numFmtId="0" fontId="16" fillId="26" borderId="60" xfId="0" applyFont="1" applyFill="1" applyBorder="1" applyAlignment="1">
      <alignment horizontal="center" vertical="center" wrapText="1"/>
    </xf>
    <xf numFmtId="0" fontId="16" fillId="26" borderId="61" xfId="0" applyFont="1" applyFill="1" applyBorder="1" applyAlignment="1">
      <alignment horizontal="center" vertical="center" wrapText="1"/>
    </xf>
    <xf numFmtId="0" fontId="14" fillId="24" borderId="38" xfId="0" applyFont="1" applyFill="1" applyBorder="1" applyAlignment="1">
      <alignment horizontal="center" vertical="center" wrapText="1"/>
    </xf>
    <xf numFmtId="0" fontId="15" fillId="24" borderId="47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6" fillId="0" borderId="5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4" fillId="4" borderId="22" xfId="54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5" fillId="0" borderId="0" xfId="0" applyFont="1" applyAlignment="1">
      <alignment horizontal="center" vertical="center"/>
    </xf>
    <xf numFmtId="0" fontId="16" fillId="24" borderId="27" xfId="0" applyFont="1" applyFill="1" applyBorder="1" applyAlignment="1">
      <alignment/>
    </xf>
    <xf numFmtId="3" fontId="16" fillId="24" borderId="62" xfId="0" applyNumberFormat="1" applyFont="1" applyFill="1" applyBorder="1" applyAlignment="1">
      <alignment horizontal="center"/>
    </xf>
    <xf numFmtId="0" fontId="16" fillId="24" borderId="26" xfId="0" applyFont="1" applyFill="1" applyBorder="1" applyAlignment="1">
      <alignment horizontal="center" vertical="center" wrapText="1"/>
    </xf>
    <xf numFmtId="0" fontId="16" fillId="24" borderId="26" xfId="0" applyFont="1" applyFill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tatokt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"/>
          <c:y val="0.0085"/>
          <c:w val="0.98875"/>
          <c:h val="0.96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2!$C$10</c:f>
              <c:strCache>
                <c:ptCount val="1"/>
                <c:pt idx="0">
                  <c:v>2016. I-IX.
hónap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2!$B$11:$B$15</c:f>
              <c:strCache/>
            </c:strRef>
          </c:cat>
          <c:val>
            <c:numRef>
              <c:f>2!$C$11:$C$15</c:f>
              <c:numCache/>
            </c:numRef>
          </c:val>
          <c:shape val="box"/>
        </c:ser>
        <c:ser>
          <c:idx val="1"/>
          <c:order val="1"/>
          <c:tx>
            <c:strRef>
              <c:f>2!$D$10</c:f>
              <c:strCache>
                <c:ptCount val="1"/>
                <c:pt idx="0">
                  <c:v>2017. I-IX.
hónap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2!$B$11:$B$15</c:f>
              <c:strCache/>
            </c:strRef>
          </c:cat>
          <c:val>
            <c:numRef>
              <c:f>2!$D$11:$D$15</c:f>
              <c:numCache/>
            </c:numRef>
          </c:val>
          <c:shape val="box"/>
        </c:ser>
        <c:shape val="box"/>
        <c:axId val="40536551"/>
        <c:axId val="29284640"/>
      </c:bar3D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9284640"/>
        <c:crosses val="autoZero"/>
        <c:auto val="1"/>
        <c:lblOffset val="100"/>
        <c:tickLblSkip val="1"/>
        <c:noMultiLvlLbl val="0"/>
      </c:catAx>
      <c:valAx>
        <c:axId val="29284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40536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2025"/>
          <c:w val="0.428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4"/>
      <c:hPercent val="55"/>
      <c:rotY val="43"/>
      <c:depthPercent val="100"/>
      <c:rAngAx val="1"/>
    </c:view3D>
    <c:plotArea>
      <c:layout>
        <c:manualLayout>
          <c:xMode val="edge"/>
          <c:yMode val="edge"/>
          <c:x val="0.02575"/>
          <c:y val="0"/>
          <c:w val="0.974"/>
          <c:h val="0.9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3!$C$8:$C$9</c:f>
              <c:strCache>
                <c:ptCount val="1"/>
                <c:pt idx="0">
                  <c:v>Benyújtott kérelmek száma 2016. I-IX.
hónap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3!$B$10:$B$15</c:f>
              <c:strCache/>
            </c:strRef>
          </c:cat>
          <c:val>
            <c:numRef>
              <c:f>3!$C$10:$C$15</c:f>
              <c:numCache/>
            </c:numRef>
          </c:val>
          <c:shape val="box"/>
        </c:ser>
        <c:ser>
          <c:idx val="1"/>
          <c:order val="1"/>
          <c:tx>
            <c:strRef>
              <c:f>3!$D$8:$D$9</c:f>
              <c:strCache>
                <c:ptCount val="1"/>
                <c:pt idx="0">
                  <c:v>Benyújtott kérelmek száma 2017. I-IX.
hónap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3!$B$10:$B$15</c:f>
              <c:strCache/>
            </c:strRef>
          </c:cat>
          <c:val>
            <c:numRef>
              <c:f>3!$D$10:$D$15</c:f>
              <c:numCache/>
            </c:numRef>
          </c:val>
          <c:shape val="box"/>
        </c:ser>
        <c:shape val="box"/>
        <c:axId val="62235169"/>
        <c:axId val="23245610"/>
      </c:bar3D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23245610"/>
        <c:crosses val="autoZero"/>
        <c:auto val="1"/>
        <c:lblOffset val="100"/>
        <c:tickLblSkip val="1"/>
        <c:noMultiLvlLbl val="0"/>
      </c:catAx>
      <c:valAx>
        <c:axId val="23245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62235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75"/>
          <c:y val="0.9045"/>
          <c:w val="0.6732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1"/>
      <c:hPercent val="56"/>
      <c:rotY val="42"/>
      <c:depthPercent val="100"/>
      <c:rAngAx val="1"/>
    </c:view3D>
    <c:plotArea>
      <c:layout>
        <c:manualLayout>
          <c:xMode val="edge"/>
          <c:yMode val="edge"/>
          <c:x val="0.09225"/>
          <c:y val="0.03125"/>
          <c:w val="0.78625"/>
          <c:h val="0.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4!$C$7</c:f>
              <c:strCache>
                <c:ptCount val="1"/>
                <c:pt idx="0">
                  <c:v>2016. I-IX.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4!$B$8:$B$14</c:f>
              <c:strCache/>
            </c:strRef>
          </c:cat>
          <c:val>
            <c:numRef>
              <c:f>4!$C$8:$C$14</c:f>
              <c:numCache/>
            </c:numRef>
          </c:val>
          <c:shape val="box"/>
        </c:ser>
        <c:ser>
          <c:idx val="1"/>
          <c:order val="1"/>
          <c:tx>
            <c:strRef>
              <c:f>4!$E$7</c:f>
              <c:strCache>
                <c:ptCount val="1"/>
                <c:pt idx="0">
                  <c:v>2017. I-IX.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4!$B$8:$B$14</c:f>
              <c:strCache/>
            </c:strRef>
          </c:cat>
          <c:val>
            <c:numRef>
              <c:f>4!$E$8:$E$14</c:f>
              <c:numCache/>
            </c:numRef>
          </c:val>
          <c:shape val="box"/>
        </c:ser>
        <c:shape val="box"/>
        <c:axId val="7883899"/>
        <c:axId val="3846228"/>
      </c:bar3DChart>
      <c:cat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9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6228"/>
        <c:crosses val="autoZero"/>
        <c:auto val="1"/>
        <c:lblOffset val="100"/>
        <c:tickLblSkip val="1"/>
        <c:noMultiLvlLbl val="0"/>
      </c:catAx>
      <c:valAx>
        <c:axId val="3846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3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75"/>
          <c:y val="0.93225"/>
          <c:w val="0.543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6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D0000"/>
                </a:gs>
                <a:gs pos="100000">
                  <a:srgbClr val="0600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616053"/>
        <c:axId val="43109022"/>
      </c:bar3D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109022"/>
        <c:crosses val="autoZero"/>
        <c:auto val="1"/>
        <c:lblOffset val="100"/>
        <c:tickLblSkip val="1"/>
        <c:noMultiLvlLbl val="0"/>
      </c:catAx>
      <c:valAx>
        <c:axId val="43109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6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330000"/>
            </a:gs>
            <a:gs pos="100000">
              <a:srgbClr val="180000"/>
            </a:gs>
          </a:gsLst>
          <a:lin ang="27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330000"/>
        </a:gs>
        <a:gs pos="100000">
          <a:srgbClr val="18000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4675"/>
          <c:y val="0.002"/>
          <c:w val="0.953"/>
          <c:h val="0.8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8!$C$8</c:f>
              <c:strCache>
                <c:ptCount val="1"/>
                <c:pt idx="0">
                  <c:v>2016. I-IX.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8!$C$9:$C$11</c:f>
              <c:numCache/>
            </c:numRef>
          </c:val>
          <c:shape val="box"/>
        </c:ser>
        <c:ser>
          <c:idx val="1"/>
          <c:order val="1"/>
          <c:tx>
            <c:strRef>
              <c:f>8!$D$8</c:f>
              <c:strCache>
                <c:ptCount val="1"/>
                <c:pt idx="0">
                  <c:v>2017.  I-IX.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8!$D$9:$D$11</c:f>
              <c:numCache/>
            </c:numRef>
          </c:val>
          <c:shape val="box"/>
        </c:ser>
        <c:shape val="box"/>
        <c:axId val="52436879"/>
        <c:axId val="2169864"/>
      </c:bar3D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9864"/>
        <c:crosses val="autoZero"/>
        <c:auto val="1"/>
        <c:lblOffset val="100"/>
        <c:tickLblSkip val="1"/>
        <c:noMultiLvlLbl val="0"/>
      </c:catAx>
      <c:valAx>
        <c:axId val="2169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36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75"/>
          <c:y val="0.91475"/>
          <c:w val="0.530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6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75"/>
          <c:y val="0.01225"/>
          <c:w val="0.63025"/>
          <c:h val="0.836"/>
        </c:manualLayout>
      </c:layout>
      <c:pie3DChart>
        <c:varyColors val="1"/>
        <c:ser>
          <c:idx val="0"/>
          <c:order val="0"/>
          <c:tx>
            <c:strRef>
              <c:f>9!$B$8:$B$18</c:f>
              <c:strCache>
                <c:ptCount val="1"/>
                <c:pt idx="0">
                  <c:v>afgán iraki szír pakisztáni iráni algériai török marokkói palesztin nigériai egyéb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9!$B$8:$B$19</c:f>
              <c:strCache/>
            </c:strRef>
          </c:cat>
          <c:val>
            <c:numRef>
              <c:f>9!$C$8:$C$18</c:f>
              <c:numCache/>
            </c:numRef>
          </c:val>
        </c:ser>
      </c:pie3DChart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9155"/>
          <c:w val="0.772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8"/>
      <c:hPercent val="60"/>
      <c:rotY val="44"/>
      <c:depthPercent val="100"/>
      <c:rAngAx val="1"/>
    </c:view3D>
    <c:plotArea>
      <c:layout>
        <c:manualLayout>
          <c:xMode val="edge"/>
          <c:yMode val="edge"/>
          <c:x val="0.0495"/>
          <c:y val="0.00175"/>
          <c:w val="0.935"/>
          <c:h val="0.9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'10'!$C$8</c:f>
              <c:strCache>
                <c:ptCount val="1"/>
                <c:pt idx="0">
                  <c:v>2016. I-IX.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'10'!$B$9:$B$13</c:f>
              <c:strCache/>
            </c:strRef>
          </c:cat>
          <c:val>
            <c:numRef>
              <c:f>'10'!$C$9:$C$13</c:f>
              <c:numCache/>
            </c:numRef>
          </c:val>
          <c:shape val="box"/>
        </c:ser>
        <c:ser>
          <c:idx val="1"/>
          <c:order val="1"/>
          <c:tx>
            <c:strRef>
              <c:f>'10'!$D$8</c:f>
              <c:strCache>
                <c:ptCount val="1"/>
                <c:pt idx="0">
                  <c:v>2017. I-IX.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'10'!$B$9:$B$13</c:f>
              <c:strCache/>
            </c:strRef>
          </c:cat>
          <c:val>
            <c:numRef>
              <c:f>'10'!$D$9:$D$13</c:f>
              <c:numCache/>
            </c:numRef>
          </c:val>
          <c:shape val="box"/>
        </c:ser>
        <c:shape val="box"/>
        <c:axId val="19528777"/>
        <c:axId val="41541266"/>
      </c:bar3D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541266"/>
        <c:crosses val="autoZero"/>
        <c:auto val="1"/>
        <c:lblOffset val="100"/>
        <c:tickLblSkip val="1"/>
        <c:noMultiLvlLbl val="0"/>
      </c:catAx>
      <c:valAx>
        <c:axId val="415412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4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8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"/>
          <c:y val="0.9395"/>
          <c:w val="0.339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175"/>
          <c:y val="0.026"/>
          <c:w val="0.931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'11'!$C$8</c:f>
              <c:strCache>
                <c:ptCount val="1"/>
                <c:pt idx="0">
                  <c:v>2016. I-IX.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'11'!$B$9:$B$16</c:f>
              <c:strCache/>
            </c:strRef>
          </c:cat>
          <c:val>
            <c:numRef>
              <c:f>'11'!$C$9:$C$16</c:f>
              <c:numCache/>
            </c:numRef>
          </c:val>
        </c:ser>
        <c:ser>
          <c:idx val="1"/>
          <c:order val="1"/>
          <c:tx>
            <c:strRef>
              <c:f>'11'!$D$8</c:f>
              <c:strCache>
                <c:ptCount val="1"/>
                <c:pt idx="0">
                  <c:v>2017. I-IX.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'11'!$B$9:$B$16</c:f>
              <c:strCache/>
            </c:strRef>
          </c:cat>
          <c:val>
            <c:numRef>
              <c:f>'11'!$D$9:$D$16</c:f>
              <c:numCache/>
            </c:numRef>
          </c:val>
        </c:ser>
        <c:axId val="38327075"/>
        <c:axId val="9399356"/>
      </c:bar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99356"/>
        <c:crosses val="autoZero"/>
        <c:auto val="1"/>
        <c:lblOffset val="100"/>
        <c:tickLblSkip val="1"/>
        <c:noMultiLvlLbl val="0"/>
      </c:catAx>
      <c:valAx>
        <c:axId val="9399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27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25"/>
          <c:y val="0.929"/>
          <c:w val="0.457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5</xdr:row>
      <xdr:rowOff>57150</xdr:rowOff>
    </xdr:from>
    <xdr:to>
      <xdr:col>8</xdr:col>
      <xdr:colOff>171450</xdr:colOff>
      <xdr:row>27</xdr:row>
      <xdr:rowOff>104775</xdr:rowOff>
    </xdr:to>
    <xdr:pic>
      <xdr:nvPicPr>
        <xdr:cNvPr id="1" name="Kép 3" descr=" BMH logó felirattal_outl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62050"/>
          <a:ext cx="60293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47625</xdr:rowOff>
    </xdr:from>
    <xdr:to>
      <xdr:col>5</xdr:col>
      <xdr:colOff>47625</xdr:colOff>
      <xdr:row>42</xdr:row>
      <xdr:rowOff>28575</xdr:rowOff>
    </xdr:to>
    <xdr:graphicFrame>
      <xdr:nvGraphicFramePr>
        <xdr:cNvPr id="1" name="Diagram 1"/>
        <xdr:cNvGraphicFramePr/>
      </xdr:nvGraphicFramePr>
      <xdr:xfrm>
        <a:off x="171450" y="4562475"/>
        <a:ext cx="6553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21</xdr:row>
      <xdr:rowOff>95250</xdr:rowOff>
    </xdr:from>
    <xdr:to>
      <xdr:col>7</xdr:col>
      <xdr:colOff>504825</xdr:colOff>
      <xdr:row>47</xdr:row>
      <xdr:rowOff>28575</xdr:rowOff>
    </xdr:to>
    <xdr:graphicFrame>
      <xdr:nvGraphicFramePr>
        <xdr:cNvPr id="1" name="Diagram 1"/>
        <xdr:cNvGraphicFramePr/>
      </xdr:nvGraphicFramePr>
      <xdr:xfrm>
        <a:off x="152400" y="5876925"/>
        <a:ext cx="780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142875</xdr:rowOff>
    </xdr:from>
    <xdr:to>
      <xdr:col>6</xdr:col>
      <xdr:colOff>514350</xdr:colOff>
      <xdr:row>42</xdr:row>
      <xdr:rowOff>47625</xdr:rowOff>
    </xdr:to>
    <xdr:graphicFrame>
      <xdr:nvGraphicFramePr>
        <xdr:cNvPr id="1" name="Diagram 1"/>
        <xdr:cNvGraphicFramePr/>
      </xdr:nvGraphicFramePr>
      <xdr:xfrm>
        <a:off x="142875" y="4495800"/>
        <a:ext cx="7381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18</xdr:row>
      <xdr:rowOff>9525</xdr:rowOff>
    </xdr:from>
    <xdr:to>
      <xdr:col>8</xdr:col>
      <xdr:colOff>0</xdr:colOff>
      <xdr:row>43</xdr:row>
      <xdr:rowOff>0</xdr:rowOff>
    </xdr:to>
    <xdr:graphicFrame>
      <xdr:nvGraphicFramePr>
        <xdr:cNvPr id="1" name="Diagram 1027"/>
        <xdr:cNvGraphicFramePr/>
      </xdr:nvGraphicFramePr>
      <xdr:xfrm>
        <a:off x="219075" y="5076825"/>
        <a:ext cx="75438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graphicFrame>
      <xdr:nvGraphicFramePr>
        <xdr:cNvPr id="1" name="Diagram 1"/>
        <xdr:cNvGraphicFramePr/>
      </xdr:nvGraphicFramePr>
      <xdr:xfrm>
        <a:off x="466725" y="8029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123825</xdr:rowOff>
    </xdr:from>
    <xdr:to>
      <xdr:col>6</xdr:col>
      <xdr:colOff>704850</xdr:colOff>
      <xdr:row>41</xdr:row>
      <xdr:rowOff>66675</xdr:rowOff>
    </xdr:to>
    <xdr:graphicFrame>
      <xdr:nvGraphicFramePr>
        <xdr:cNvPr id="1" name="Diagram 2"/>
        <xdr:cNvGraphicFramePr/>
      </xdr:nvGraphicFramePr>
      <xdr:xfrm>
        <a:off x="85725" y="4267200"/>
        <a:ext cx="7467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22</xdr:row>
      <xdr:rowOff>9525</xdr:rowOff>
    </xdr:from>
    <xdr:to>
      <xdr:col>5</xdr:col>
      <xdr:colOff>590550</xdr:colOff>
      <xdr:row>42</xdr:row>
      <xdr:rowOff>114300</xdr:rowOff>
    </xdr:to>
    <xdr:graphicFrame>
      <xdr:nvGraphicFramePr>
        <xdr:cNvPr id="1" name="Diagram 1"/>
        <xdr:cNvGraphicFramePr/>
      </xdr:nvGraphicFramePr>
      <xdr:xfrm>
        <a:off x="295275" y="5191125"/>
        <a:ext cx="5724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</cdr:x>
      <cdr:y>0.55075</cdr:y>
    </cdr:from>
    <cdr:to>
      <cdr:x>0.48025</cdr:x>
      <cdr:y>0.59975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448050" y="2381250"/>
          <a:ext cx="180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22</xdr:row>
      <xdr:rowOff>0</xdr:rowOff>
    </xdr:from>
    <xdr:to>
      <xdr:col>1</xdr:col>
      <xdr:colOff>1190625</xdr:colOff>
      <xdr:row>22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47775" y="5400675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16</xdr:row>
      <xdr:rowOff>28575</xdr:rowOff>
    </xdr:from>
    <xdr:to>
      <xdr:col>6</xdr:col>
      <xdr:colOff>619125</xdr:colOff>
      <xdr:row>37</xdr:row>
      <xdr:rowOff>161925</xdr:rowOff>
    </xdr:to>
    <xdr:graphicFrame>
      <xdr:nvGraphicFramePr>
        <xdr:cNvPr id="2" name="Diagram 2"/>
        <xdr:cNvGraphicFramePr/>
      </xdr:nvGraphicFramePr>
      <xdr:xfrm>
        <a:off x="66675" y="4229100"/>
        <a:ext cx="75628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80" zoomScalePageLayoutView="0" workbookViewId="0" topLeftCell="A1">
      <selection activeCell="I49" sqref="I49"/>
    </sheetView>
  </sheetViews>
  <sheetFormatPr defaultColWidth="9.00390625" defaultRowHeight="12.75"/>
  <cols>
    <col min="2" max="2" width="7.25390625" style="0" customWidth="1"/>
    <col min="4" max="4" width="7.75390625" style="0" customWidth="1"/>
    <col min="7" max="7" width="19.25390625" style="0" customWidth="1"/>
    <col min="8" max="8" width="12.00390625" style="0" customWidth="1"/>
    <col min="10" max="10" width="26.25390625" style="0" customWidth="1"/>
  </cols>
  <sheetData>
    <row r="1" spans="2:8" ht="14.25">
      <c r="B1" s="85"/>
      <c r="C1" s="85"/>
      <c r="D1" s="85"/>
      <c r="E1" s="85"/>
      <c r="F1" s="85"/>
      <c r="G1" s="85"/>
      <c r="H1" s="85"/>
    </row>
    <row r="2" spans="2:8" ht="14.25">
      <c r="B2" s="85"/>
      <c r="C2" s="85"/>
      <c r="D2" s="85"/>
      <c r="E2" s="85"/>
      <c r="F2" s="85"/>
      <c r="G2" s="85"/>
      <c r="H2" s="85"/>
    </row>
    <row r="3" spans="1:10" s="4" customFormat="1" ht="33">
      <c r="A3" s="199" t="s">
        <v>66</v>
      </c>
      <c r="B3" s="200"/>
      <c r="C3" s="200"/>
      <c r="D3" s="200"/>
      <c r="E3" s="200"/>
      <c r="F3" s="200"/>
      <c r="G3" s="200"/>
      <c r="H3" s="200"/>
      <c r="I3" s="199"/>
      <c r="J3" s="82"/>
    </row>
    <row r="11" ht="12.75">
      <c r="H11" t="s">
        <v>5</v>
      </c>
    </row>
    <row r="32" spans="1:10" ht="35.25" customHeight="1">
      <c r="A32" s="198" t="s">
        <v>9</v>
      </c>
      <c r="B32" s="198"/>
      <c r="C32" s="198"/>
      <c r="D32" s="198"/>
      <c r="E32" s="198"/>
      <c r="F32" s="198"/>
      <c r="G32" s="198"/>
      <c r="H32" s="198"/>
      <c r="I32" s="198"/>
      <c r="J32" s="80"/>
    </row>
    <row r="33" ht="19.5" customHeight="1"/>
    <row r="34" spans="1:10" ht="39" customHeight="1">
      <c r="A34" s="236" t="s">
        <v>77</v>
      </c>
      <c r="B34" s="236"/>
      <c r="C34" s="236"/>
      <c r="D34" s="236"/>
      <c r="E34" s="236"/>
      <c r="F34" s="236"/>
      <c r="G34" s="236"/>
      <c r="H34" s="236"/>
      <c r="I34" s="236"/>
      <c r="J34" s="81"/>
    </row>
    <row r="38" ht="12.75">
      <c r="I38" t="s">
        <v>5</v>
      </c>
    </row>
    <row r="40" spans="4:7" ht="12.75">
      <c r="D40" t="s">
        <v>6</v>
      </c>
      <c r="G40" t="s">
        <v>5</v>
      </c>
    </row>
    <row r="43" ht="12.75">
      <c r="H43" t="s">
        <v>5</v>
      </c>
    </row>
  </sheetData>
  <sheetProtection/>
  <mergeCells count="3">
    <mergeCell ref="A32:I32"/>
    <mergeCell ref="A34:I34"/>
    <mergeCell ref="A3:I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79"/>
  <sheetViews>
    <sheetView zoomScaleSheetLayoutView="100" zoomScalePageLayoutView="0" workbookViewId="0" topLeftCell="A1">
      <selection activeCell="E63" sqref="E63"/>
    </sheetView>
  </sheetViews>
  <sheetFormatPr defaultColWidth="9.00390625" defaultRowHeight="12.75"/>
  <cols>
    <col min="1" max="1" width="16.00390625" style="0" customWidth="1"/>
    <col min="2" max="2" width="18.375" style="0" customWidth="1"/>
    <col min="3" max="3" width="11.625" style="0" customWidth="1"/>
    <col min="4" max="4" width="19.25390625" style="0" customWidth="1"/>
    <col min="5" max="5" width="6.00390625" style="0" customWidth="1"/>
  </cols>
  <sheetData>
    <row r="2" ht="13.5" thickBot="1"/>
    <row r="3" spans="1:6" ht="55.5" customHeight="1" thickBot="1">
      <c r="A3" s="244" t="s">
        <v>93</v>
      </c>
      <c r="B3" s="245"/>
      <c r="C3" s="245"/>
      <c r="D3" s="245"/>
      <c r="E3" s="245"/>
      <c r="F3" s="246"/>
    </row>
    <row r="4" spans="2:4" ht="14.25">
      <c r="B4" s="86"/>
      <c r="C4" s="86"/>
      <c r="D4" s="86"/>
    </row>
    <row r="5" spans="2:4" ht="14.25">
      <c r="B5" s="86"/>
      <c r="C5" s="86"/>
      <c r="D5" s="86"/>
    </row>
    <row r="6" spans="2:4" ht="18" customHeight="1" thickBot="1">
      <c r="B6" s="95"/>
      <c r="C6" s="96"/>
      <c r="D6" s="96"/>
    </row>
    <row r="7" spans="2:4" ht="54.75" customHeight="1">
      <c r="B7" s="133" t="s">
        <v>2</v>
      </c>
      <c r="C7" s="94" t="s">
        <v>87</v>
      </c>
      <c r="D7" s="102" t="s">
        <v>32</v>
      </c>
    </row>
    <row r="8" spans="2:4" ht="15">
      <c r="B8" s="9" t="s">
        <v>3</v>
      </c>
      <c r="C8" s="153">
        <v>1150</v>
      </c>
      <c r="D8" s="16">
        <f>C8/C$19</f>
        <v>0.42201834862385323</v>
      </c>
    </row>
    <row r="9" spans="2:4" ht="15">
      <c r="B9" s="9" t="s">
        <v>47</v>
      </c>
      <c r="C9" s="153">
        <v>630</v>
      </c>
      <c r="D9" s="16">
        <f aca="true" t="shared" si="0" ref="D9:D18">C9/C$19</f>
        <v>0.23119266055045873</v>
      </c>
    </row>
    <row r="10" spans="2:4" ht="15">
      <c r="B10" s="9" t="s">
        <v>48</v>
      </c>
      <c r="C10" s="153">
        <v>476</v>
      </c>
      <c r="D10" s="16">
        <f t="shared" si="0"/>
        <v>0.1746788990825688</v>
      </c>
    </row>
    <row r="11" spans="2:4" ht="15">
      <c r="B11" s="9" t="s">
        <v>34</v>
      </c>
      <c r="C11" s="153">
        <v>151</v>
      </c>
      <c r="D11" s="16">
        <f t="shared" si="0"/>
        <v>0.055412844036697245</v>
      </c>
    </row>
    <row r="12" spans="2:4" ht="15">
      <c r="B12" s="9" t="s">
        <v>61</v>
      </c>
      <c r="C12" s="153">
        <v>67</v>
      </c>
      <c r="D12" s="16">
        <f t="shared" si="0"/>
        <v>0.024587155963302753</v>
      </c>
    </row>
    <row r="13" spans="2:4" ht="15">
      <c r="B13" s="9" t="s">
        <v>60</v>
      </c>
      <c r="C13" s="153">
        <v>61</v>
      </c>
      <c r="D13" s="16">
        <f t="shared" si="0"/>
        <v>0.02238532110091743</v>
      </c>
    </row>
    <row r="14" spans="2:4" ht="15">
      <c r="B14" s="9" t="s">
        <v>23</v>
      </c>
      <c r="C14" s="153">
        <v>26</v>
      </c>
      <c r="D14" s="16">
        <f t="shared" si="0"/>
        <v>0.009541284403669725</v>
      </c>
    </row>
    <row r="15" spans="2:4" ht="15">
      <c r="B15" s="9" t="s">
        <v>59</v>
      </c>
      <c r="C15" s="153">
        <v>24</v>
      </c>
      <c r="D15" s="16">
        <f t="shared" si="0"/>
        <v>0.008807339449541285</v>
      </c>
    </row>
    <row r="16" spans="2:4" ht="15">
      <c r="B16" s="9" t="s">
        <v>69</v>
      </c>
      <c r="C16" s="153">
        <v>16</v>
      </c>
      <c r="D16" s="16">
        <f t="shared" si="0"/>
        <v>0.005871559633027523</v>
      </c>
    </row>
    <row r="17" spans="2:4" ht="15">
      <c r="B17" s="9" t="s">
        <v>71</v>
      </c>
      <c r="C17" s="153">
        <v>12</v>
      </c>
      <c r="D17" s="16">
        <f t="shared" si="0"/>
        <v>0.004403669724770643</v>
      </c>
    </row>
    <row r="18" spans="2:4" ht="15">
      <c r="B18" s="9" t="s">
        <v>4</v>
      </c>
      <c r="C18" s="169">
        <v>112</v>
      </c>
      <c r="D18" s="16">
        <f t="shared" si="0"/>
        <v>0.04110091743119266</v>
      </c>
    </row>
    <row r="19" spans="2:4" ht="15" thickBot="1">
      <c r="B19" s="10" t="s">
        <v>22</v>
      </c>
      <c r="C19" s="134">
        <f>SUM(C8:C18)</f>
        <v>2725</v>
      </c>
      <c r="D19" s="37">
        <f>C19/C$19</f>
        <v>1</v>
      </c>
    </row>
    <row r="20" spans="2:4" ht="15">
      <c r="B20" s="8"/>
      <c r="C20" s="97"/>
      <c r="D20" s="8"/>
    </row>
    <row r="21" spans="2:4" ht="15">
      <c r="B21" s="8"/>
      <c r="C21" s="98"/>
      <c r="D21" s="8"/>
    </row>
    <row r="22" spans="2:4" ht="15">
      <c r="B22" s="8"/>
      <c r="C22" s="8"/>
      <c r="D22" s="8"/>
    </row>
    <row r="23" spans="2:4" ht="15">
      <c r="B23" s="8"/>
      <c r="C23" s="8"/>
      <c r="D23" s="8"/>
    </row>
    <row r="24" spans="2:4" ht="15">
      <c r="B24" s="8"/>
      <c r="C24" s="8"/>
      <c r="D24" s="8"/>
    </row>
    <row r="25" spans="2:4" ht="15">
      <c r="B25" s="8"/>
      <c r="C25" s="8"/>
      <c r="D25" s="8"/>
    </row>
    <row r="26" spans="2:4" ht="15">
      <c r="B26" s="8"/>
      <c r="C26" s="8"/>
      <c r="D26" s="8"/>
    </row>
    <row r="27" spans="2:4" ht="15">
      <c r="B27" s="8"/>
      <c r="C27" s="8"/>
      <c r="D27" s="8"/>
    </row>
    <row r="28" spans="2:4" ht="15">
      <c r="B28" s="8"/>
      <c r="C28" s="8"/>
      <c r="D28" s="8"/>
    </row>
    <row r="29" spans="2:4" ht="15">
      <c r="B29" s="8"/>
      <c r="C29" s="8"/>
      <c r="D29" s="8"/>
    </row>
    <row r="30" spans="2:4" ht="15">
      <c r="B30" s="8"/>
      <c r="C30" s="8"/>
      <c r="D30" s="8"/>
    </row>
    <row r="31" spans="2:4" ht="15">
      <c r="B31" s="8"/>
      <c r="C31" s="8"/>
      <c r="D31" s="8"/>
    </row>
    <row r="32" spans="2:4" ht="15">
      <c r="B32" s="8"/>
      <c r="C32" s="8"/>
      <c r="D32" s="8"/>
    </row>
    <row r="33" spans="2:4" ht="15">
      <c r="B33" s="8"/>
      <c r="C33" s="8"/>
      <c r="D33" s="8"/>
    </row>
    <row r="34" spans="2:4" ht="15">
      <c r="B34" s="8"/>
      <c r="C34" s="8"/>
      <c r="D34" s="8"/>
    </row>
    <row r="35" spans="2:4" ht="15">
      <c r="B35" s="8"/>
      <c r="C35" s="8"/>
      <c r="D35" s="8"/>
    </row>
    <row r="36" spans="2:4" ht="15">
      <c r="B36" s="8"/>
      <c r="C36" s="8"/>
      <c r="D36" s="8"/>
    </row>
    <row r="37" spans="2:4" ht="15">
      <c r="B37" s="8"/>
      <c r="C37" s="8"/>
      <c r="D37" s="8"/>
    </row>
    <row r="38" spans="2:4" ht="15">
      <c r="B38" s="8"/>
      <c r="C38" s="8"/>
      <c r="D38" s="8"/>
    </row>
    <row r="39" spans="2:4" ht="15">
      <c r="B39" s="8"/>
      <c r="C39" s="8"/>
      <c r="D39" s="8"/>
    </row>
    <row r="40" spans="2:4" ht="15">
      <c r="B40" s="8"/>
      <c r="C40" s="8"/>
      <c r="D40" s="8"/>
    </row>
    <row r="41" spans="2:4" ht="15">
      <c r="B41" s="8"/>
      <c r="C41" s="8"/>
      <c r="D41" s="8"/>
    </row>
    <row r="42" spans="2:4" ht="15">
      <c r="B42" s="8"/>
      <c r="C42" s="8"/>
      <c r="D42" s="8"/>
    </row>
    <row r="43" spans="2:4" ht="15">
      <c r="B43" s="8"/>
      <c r="C43" s="8"/>
      <c r="D43" s="8"/>
    </row>
    <row r="44" spans="2:4" ht="15">
      <c r="B44" s="8"/>
      <c r="C44" s="8"/>
      <c r="D44" s="8"/>
    </row>
    <row r="45" spans="2:4" ht="15">
      <c r="B45" s="8"/>
      <c r="C45" s="8"/>
      <c r="D45" s="8"/>
    </row>
    <row r="46" spans="2:4" ht="15">
      <c r="B46" s="8"/>
      <c r="C46" s="8"/>
      <c r="D46" s="8"/>
    </row>
    <row r="47" spans="2:4" ht="15">
      <c r="B47" s="8"/>
      <c r="C47" s="8"/>
      <c r="D47" s="8"/>
    </row>
    <row r="48" spans="2:4" ht="15">
      <c r="B48" s="8"/>
      <c r="C48" s="8"/>
      <c r="D48" s="8"/>
    </row>
    <row r="49" spans="2:4" ht="15">
      <c r="B49" s="8"/>
      <c r="C49" s="8"/>
      <c r="D49" s="8"/>
    </row>
    <row r="50" ht="15.75" customHeight="1"/>
    <row r="51" ht="12.75" customHeight="1"/>
    <row r="52" ht="18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spans="2:4" ht="15">
      <c r="B61" s="8"/>
      <c r="C61" s="8"/>
      <c r="D61" s="8"/>
    </row>
    <row r="62" spans="2:4" ht="15">
      <c r="B62" s="8"/>
      <c r="C62" s="8"/>
      <c r="D62" s="8"/>
    </row>
    <row r="63" spans="2:4" ht="15">
      <c r="B63" s="8"/>
      <c r="C63" s="8"/>
      <c r="D63" s="8"/>
    </row>
    <row r="64" spans="2:4" ht="15">
      <c r="B64" s="8"/>
      <c r="C64" s="8"/>
      <c r="D64" s="8"/>
    </row>
    <row r="76" spans="2:4" ht="15">
      <c r="B76" s="8"/>
      <c r="C76" s="8"/>
      <c r="D76" s="8"/>
    </row>
    <row r="77" spans="2:4" ht="15">
      <c r="B77" s="8"/>
      <c r="C77" s="8"/>
      <c r="D77" s="8"/>
    </row>
    <row r="78" spans="2:4" ht="15">
      <c r="B78" s="8"/>
      <c r="C78" s="8"/>
      <c r="D78" s="8"/>
    </row>
    <row r="79" spans="2:4" ht="15">
      <c r="B79" s="8"/>
      <c r="C79" s="8"/>
      <c r="D79" s="8"/>
    </row>
  </sheetData>
  <sheetProtection/>
  <mergeCells count="1">
    <mergeCell ref="A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42"/>
  <sheetViews>
    <sheetView zoomScaleSheetLayoutView="80" zoomScalePageLayoutView="0" workbookViewId="0" topLeftCell="A1">
      <selection activeCell="G59" sqref="G59"/>
    </sheetView>
  </sheetViews>
  <sheetFormatPr defaultColWidth="9.00390625" defaultRowHeight="12.75"/>
  <cols>
    <col min="1" max="1" width="9.375" style="26" customWidth="1"/>
    <col min="2" max="2" width="30.75390625" style="26" customWidth="1"/>
    <col min="3" max="3" width="12.875" style="26" customWidth="1"/>
    <col min="4" max="4" width="12.375" style="26" customWidth="1"/>
    <col min="5" max="5" width="10.25390625" style="26" customWidth="1"/>
    <col min="6" max="6" width="16.375" style="26" customWidth="1"/>
    <col min="7" max="7" width="9.25390625" style="26" customWidth="1"/>
    <col min="8" max="8" width="8.00390625" style="26" customWidth="1"/>
    <col min="9" max="9" width="20.875" style="26" bestFit="1" customWidth="1"/>
    <col min="10" max="11" width="14.125" style="26" bestFit="1" customWidth="1"/>
    <col min="12" max="16384" width="9.125" style="26" customWidth="1"/>
  </cols>
  <sheetData>
    <row r="3" spans="1:8" s="71" customFormat="1" ht="33" customHeight="1">
      <c r="A3" s="70"/>
      <c r="B3" s="231" t="s">
        <v>94</v>
      </c>
      <c r="C3" s="232"/>
      <c r="D3" s="232"/>
      <c r="E3" s="232"/>
      <c r="F3" s="233"/>
      <c r="G3" s="3"/>
      <c r="H3" s="35"/>
    </row>
    <row r="4" spans="1:8" s="71" customFormat="1" ht="14.25" customHeight="1">
      <c r="A4" s="70"/>
      <c r="B4" s="66"/>
      <c r="C4" s="84"/>
      <c r="D4" s="84"/>
      <c r="E4" s="84"/>
      <c r="F4" s="84"/>
      <c r="G4" s="88"/>
      <c r="H4" s="36"/>
    </row>
    <row r="5" spans="2:6" ht="15.75">
      <c r="B5" s="34"/>
      <c r="C5" s="34"/>
      <c r="D5" s="34"/>
      <c r="E5" s="34"/>
      <c r="F5" s="34"/>
    </row>
    <row r="6" spans="2:7" ht="16.5" thickBot="1">
      <c r="B6" s="64"/>
      <c r="C6" s="64"/>
      <c r="D6" s="64"/>
      <c r="E6" s="64"/>
      <c r="F6" s="64"/>
      <c r="G6" s="72"/>
    </row>
    <row r="7" spans="2:6" ht="37.5" customHeight="1" thickBot="1">
      <c r="B7" s="227" t="s">
        <v>55</v>
      </c>
      <c r="C7" s="228"/>
      <c r="D7" s="229"/>
      <c r="E7" s="229"/>
      <c r="F7" s="230"/>
    </row>
    <row r="8" spans="2:6" ht="39" customHeight="1" thickBot="1">
      <c r="B8" s="175"/>
      <c r="C8" s="104" t="s">
        <v>86</v>
      </c>
      <c r="D8" s="104" t="s">
        <v>87</v>
      </c>
      <c r="E8" s="176" t="s">
        <v>25</v>
      </c>
      <c r="F8" s="177" t="s">
        <v>26</v>
      </c>
    </row>
    <row r="9" spans="2:6" ht="15.75">
      <c r="B9" s="73" t="s">
        <v>50</v>
      </c>
      <c r="C9" s="170">
        <v>127</v>
      </c>
      <c r="D9" s="170">
        <v>75</v>
      </c>
      <c r="E9" s="173">
        <f>D9-C9</f>
        <v>-52</v>
      </c>
      <c r="F9" s="174">
        <f>(D9-C9)/ABS(C9)</f>
        <v>-0.4094488188976378</v>
      </c>
    </row>
    <row r="10" spans="2:6" ht="15.75">
      <c r="B10" s="74" t="s">
        <v>51</v>
      </c>
      <c r="C10" s="171">
        <v>232</v>
      </c>
      <c r="D10" s="171">
        <v>730</v>
      </c>
      <c r="E10" s="41">
        <f>D10-C10</f>
        <v>498</v>
      </c>
      <c r="F10" s="17">
        <f>(D10-C10)/ABS(C10)</f>
        <v>2.146551724137931</v>
      </c>
    </row>
    <row r="11" spans="2:6" ht="29.25" customHeight="1">
      <c r="B11" s="75" t="s">
        <v>57</v>
      </c>
      <c r="C11" s="171">
        <v>7</v>
      </c>
      <c r="D11" s="171">
        <v>73</v>
      </c>
      <c r="E11" s="41">
        <f>D11-C11</f>
        <v>66</v>
      </c>
      <c r="F11" s="17">
        <f>(D11-C11)/ABS(C11)</f>
        <v>9.428571428571429</v>
      </c>
    </row>
    <row r="12" spans="2:6" ht="21.75" customHeight="1">
      <c r="B12" s="76" t="s">
        <v>53</v>
      </c>
      <c r="C12" s="171">
        <v>2538</v>
      </c>
      <c r="D12" s="171">
        <v>2617</v>
      </c>
      <c r="E12" s="41">
        <f>D12-C12</f>
        <v>79</v>
      </c>
      <c r="F12" s="17">
        <f>(D12-C12)/ABS(C12)</f>
        <v>0.031126871552403467</v>
      </c>
    </row>
    <row r="13" spans="2:11" ht="19.5" customHeight="1" thickBot="1">
      <c r="B13" s="123" t="s">
        <v>52</v>
      </c>
      <c r="C13" s="172">
        <v>44861</v>
      </c>
      <c r="D13" s="172">
        <v>1965</v>
      </c>
      <c r="E13" s="124">
        <f>D13-C13</f>
        <v>-42896</v>
      </c>
      <c r="F13" s="125">
        <f>(D13-C13)/ABS(C13)</f>
        <v>-0.956198033927019</v>
      </c>
      <c r="K13" s="77"/>
    </row>
    <row r="14" spans="2:6" ht="15.75">
      <c r="B14" s="65"/>
      <c r="C14" s="78"/>
      <c r="D14" s="34"/>
      <c r="E14" s="34"/>
      <c r="F14" s="34"/>
    </row>
    <row r="15" spans="2:6" ht="15.75">
      <c r="B15" s="34"/>
      <c r="C15" s="34"/>
      <c r="D15" s="34"/>
      <c r="E15" s="34"/>
      <c r="F15" s="34"/>
    </row>
    <row r="16" spans="2:6" ht="15.75">
      <c r="B16" s="34"/>
      <c r="C16" s="34"/>
      <c r="D16" s="34"/>
      <c r="E16" s="34"/>
      <c r="F16" s="34"/>
    </row>
    <row r="17" spans="2:6" ht="15.75">
      <c r="B17" s="34"/>
      <c r="C17" s="34"/>
      <c r="D17" s="34"/>
      <c r="E17" s="34"/>
      <c r="F17" s="34"/>
    </row>
    <row r="18" spans="2:6" ht="15.75">
      <c r="B18" s="34"/>
      <c r="C18" s="34"/>
      <c r="D18" s="34"/>
      <c r="E18" s="34"/>
      <c r="F18" s="34"/>
    </row>
    <row r="19" spans="2:6" ht="15.75">
      <c r="B19" s="34"/>
      <c r="C19" s="34"/>
      <c r="D19" s="34"/>
      <c r="E19" s="34"/>
      <c r="F19" s="34"/>
    </row>
    <row r="20" spans="2:6" ht="15.75">
      <c r="B20" s="34"/>
      <c r="C20" s="34"/>
      <c r="D20" s="34"/>
      <c r="E20" s="34"/>
      <c r="F20" s="34"/>
    </row>
    <row r="21" spans="2:6" ht="15.75">
      <c r="B21" s="34"/>
      <c r="C21" s="34"/>
      <c r="D21" s="34"/>
      <c r="E21" s="34"/>
      <c r="F21" s="34"/>
    </row>
    <row r="22" spans="2:6" ht="15.75">
      <c r="B22" s="34"/>
      <c r="C22" s="34"/>
      <c r="D22" s="34"/>
      <c r="E22" s="34"/>
      <c r="F22" s="34"/>
    </row>
    <row r="23" spans="2:6" ht="15.75">
      <c r="B23" s="65"/>
      <c r="C23" s="63"/>
      <c r="D23" s="34"/>
      <c r="E23" s="34"/>
      <c r="F23" s="34"/>
    </row>
    <row r="24" spans="2:6" ht="15.75">
      <c r="B24" s="34"/>
      <c r="C24" s="34"/>
      <c r="D24" s="34"/>
      <c r="E24" s="34"/>
      <c r="F24" s="34"/>
    </row>
    <row r="25" spans="2:6" ht="15.75">
      <c r="B25" s="34"/>
      <c r="C25" s="34"/>
      <c r="D25" s="34"/>
      <c r="E25" s="34"/>
      <c r="F25" s="34"/>
    </row>
    <row r="26" spans="2:6" ht="15.75">
      <c r="B26" s="34"/>
      <c r="C26" s="34"/>
      <c r="D26" s="34"/>
      <c r="E26" s="34"/>
      <c r="F26" s="34"/>
    </row>
    <row r="27" spans="2:6" ht="15.75">
      <c r="B27" s="34"/>
      <c r="C27" s="34"/>
      <c r="D27" s="34"/>
      <c r="E27" s="34"/>
      <c r="F27" s="34"/>
    </row>
    <row r="28" spans="2:6" ht="15.75">
      <c r="B28" s="34"/>
      <c r="C28" s="34"/>
      <c r="D28" s="34"/>
      <c r="E28" s="34"/>
      <c r="F28" s="34"/>
    </row>
    <row r="29" spans="2:6" ht="15.75">
      <c r="B29" s="34"/>
      <c r="C29" s="34"/>
      <c r="D29" s="34"/>
      <c r="E29" s="34"/>
      <c r="F29" s="34"/>
    </row>
    <row r="30" spans="2:6" ht="15.75">
      <c r="B30" s="34"/>
      <c r="C30" s="34"/>
      <c r="D30" s="34"/>
      <c r="E30" s="34"/>
      <c r="F30" s="34"/>
    </row>
    <row r="31" spans="2:6" ht="15.75">
      <c r="B31" s="34"/>
      <c r="C31" s="34"/>
      <c r="D31" s="34"/>
      <c r="E31" s="34"/>
      <c r="F31" s="34"/>
    </row>
    <row r="32" spans="2:6" ht="15.75">
      <c r="B32" s="34"/>
      <c r="C32" s="34"/>
      <c r="D32" s="34"/>
      <c r="E32" s="34"/>
      <c r="F32" s="34"/>
    </row>
    <row r="33" spans="2:6" ht="15.75">
      <c r="B33" s="34"/>
      <c r="C33" s="34"/>
      <c r="D33" s="34"/>
      <c r="E33" s="34"/>
      <c r="F33" s="34"/>
    </row>
    <row r="34" spans="2:6" ht="15.75">
      <c r="B34" s="34"/>
      <c r="C34" s="34"/>
      <c r="D34" s="34"/>
      <c r="E34" s="34"/>
      <c r="F34" s="34"/>
    </row>
    <row r="35" spans="2:6" ht="15.75">
      <c r="B35" s="34"/>
      <c r="C35" s="34"/>
      <c r="D35" s="34"/>
      <c r="E35" s="34"/>
      <c r="F35" s="34"/>
    </row>
    <row r="36" spans="2:6" ht="15.75">
      <c r="B36" s="34"/>
      <c r="C36" s="34"/>
      <c r="D36" s="34"/>
      <c r="E36" s="34"/>
      <c r="F36" s="34"/>
    </row>
    <row r="37" spans="2:6" ht="15.75">
      <c r="B37" s="34"/>
      <c r="C37" s="34"/>
      <c r="D37" s="34"/>
      <c r="E37" s="34"/>
      <c r="F37" s="34"/>
    </row>
    <row r="38" spans="2:6" ht="15.75">
      <c r="B38" s="34"/>
      <c r="C38" s="34"/>
      <c r="D38" s="34"/>
      <c r="E38" s="34"/>
      <c r="F38" s="34"/>
    </row>
    <row r="39" spans="2:6" ht="15.75">
      <c r="B39" s="34"/>
      <c r="C39" s="34"/>
      <c r="D39" s="34"/>
      <c r="E39" s="34"/>
      <c r="F39" s="34"/>
    </row>
    <row r="40" spans="2:6" ht="15.75">
      <c r="B40" s="34"/>
      <c r="C40" s="34"/>
      <c r="D40" s="34"/>
      <c r="E40" s="34"/>
      <c r="F40" s="34"/>
    </row>
    <row r="41" spans="2:6" ht="15.75">
      <c r="B41" s="34"/>
      <c r="C41" s="34"/>
      <c r="D41" s="34"/>
      <c r="E41" s="34"/>
      <c r="F41" s="34"/>
    </row>
    <row r="42" spans="2:6" ht="15.75">
      <c r="B42" s="34"/>
      <c r="C42" s="34"/>
      <c r="D42" s="34"/>
      <c r="E42" s="34"/>
      <c r="F42" s="34"/>
    </row>
  </sheetData>
  <sheetProtection/>
  <mergeCells count="2">
    <mergeCell ref="B7:F7"/>
    <mergeCell ref="B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20"/>
  <sheetViews>
    <sheetView zoomScaleSheetLayoutView="110" zoomScalePageLayoutView="0" workbookViewId="0" topLeftCell="A1">
      <selection activeCell="F65" sqref="F65"/>
    </sheetView>
  </sheetViews>
  <sheetFormatPr defaultColWidth="9.00390625" defaultRowHeight="12.75"/>
  <cols>
    <col min="1" max="1" width="14.125" style="68" customWidth="1"/>
    <col min="2" max="2" width="19.00390625" style="68" customWidth="1"/>
    <col min="3" max="3" width="20.625" style="68" customWidth="1"/>
    <col min="4" max="4" width="20.00390625" style="68" customWidth="1"/>
    <col min="5" max="5" width="13.875" style="68" customWidth="1"/>
    <col min="6" max="6" width="4.125" style="68" customWidth="1"/>
    <col min="7" max="16384" width="9.125" style="68" customWidth="1"/>
  </cols>
  <sheetData>
    <row r="3" spans="1:6" s="5" customFormat="1" ht="49.5" customHeight="1">
      <c r="A3" s="221" t="s">
        <v>95</v>
      </c>
      <c r="B3" s="247"/>
      <c r="C3" s="247"/>
      <c r="D3" s="247"/>
      <c r="E3" s="248"/>
      <c r="F3" s="36"/>
    </row>
    <row r="4" spans="2:6" s="5" customFormat="1" ht="15">
      <c r="B4" s="66"/>
      <c r="C4" s="66"/>
      <c r="D4" s="66"/>
      <c r="E4" s="66"/>
      <c r="F4" s="36"/>
    </row>
    <row r="5" spans="1:6" ht="12.75" customHeight="1">
      <c r="A5" s="67"/>
      <c r="B5" s="67"/>
      <c r="C5" s="67"/>
      <c r="D5" s="67"/>
      <c r="E5" s="67"/>
      <c r="F5" s="67"/>
    </row>
    <row r="6" spans="1:6" ht="12.75" customHeight="1" thickBot="1">
      <c r="A6" s="67"/>
      <c r="B6" s="67"/>
      <c r="C6" s="67"/>
      <c r="D6" s="67"/>
      <c r="E6" s="67"/>
      <c r="F6" s="67"/>
    </row>
    <row r="7" spans="1:6" ht="30" customHeight="1" thickBot="1">
      <c r="A7" s="67"/>
      <c r="B7" s="234" t="s">
        <v>46</v>
      </c>
      <c r="C7" s="235"/>
      <c r="D7" s="235"/>
      <c r="F7" s="67"/>
    </row>
    <row r="8" spans="1:6" ht="27" customHeight="1" thickBot="1">
      <c r="A8" s="67"/>
      <c r="B8" s="100" t="s">
        <v>2</v>
      </c>
      <c r="C8" s="126" t="s">
        <v>86</v>
      </c>
      <c r="D8" s="127" t="s">
        <v>87</v>
      </c>
      <c r="F8" s="67"/>
    </row>
    <row r="9" spans="1:4" ht="15.75">
      <c r="A9" s="67"/>
      <c r="B9" s="141" t="s">
        <v>3</v>
      </c>
      <c r="C9" s="191">
        <v>590</v>
      </c>
      <c r="D9" s="192">
        <v>113</v>
      </c>
    </row>
    <row r="10" spans="1:4" ht="19.5" customHeight="1">
      <c r="A10" s="67"/>
      <c r="B10" s="141" t="s">
        <v>34</v>
      </c>
      <c r="C10" s="193">
        <v>388</v>
      </c>
      <c r="D10" s="194">
        <v>67</v>
      </c>
    </row>
    <row r="11" spans="1:4" ht="15.75">
      <c r="A11" s="67"/>
      <c r="B11" s="141" t="s">
        <v>47</v>
      </c>
      <c r="C11" s="193">
        <v>91</v>
      </c>
      <c r="D11" s="194">
        <v>65</v>
      </c>
    </row>
    <row r="12" spans="2:4" ht="17.25" customHeight="1">
      <c r="B12" s="141" t="s">
        <v>60</v>
      </c>
      <c r="C12" s="193">
        <v>150</v>
      </c>
      <c r="D12" s="194">
        <v>41</v>
      </c>
    </row>
    <row r="13" spans="2:4" ht="17.25" customHeight="1">
      <c r="B13" s="141" t="s">
        <v>48</v>
      </c>
      <c r="C13" s="193">
        <v>127</v>
      </c>
      <c r="D13" s="194">
        <v>25</v>
      </c>
    </row>
    <row r="14" spans="2:4" ht="17.25" customHeight="1">
      <c r="B14" s="142" t="s">
        <v>59</v>
      </c>
      <c r="C14" s="195">
        <v>239</v>
      </c>
      <c r="D14" s="194">
        <v>11</v>
      </c>
    </row>
    <row r="15" spans="2:4" ht="17.25" customHeight="1" thickBot="1">
      <c r="B15" s="112" t="s">
        <v>4</v>
      </c>
      <c r="C15" s="196">
        <v>573</v>
      </c>
      <c r="D15" s="197">
        <v>66</v>
      </c>
    </row>
    <row r="16" spans="2:4" ht="16.5" thickBot="1">
      <c r="B16" s="113" t="s">
        <v>22</v>
      </c>
      <c r="C16" s="166">
        <f>SUM(C9:C15)</f>
        <v>2158</v>
      </c>
      <c r="D16" s="167">
        <f>SUM(D9:D15)</f>
        <v>388</v>
      </c>
    </row>
    <row r="17" spans="2:4" ht="15.75">
      <c r="B17" s="119"/>
      <c r="C17" s="120"/>
      <c r="D17" s="121"/>
    </row>
    <row r="18" spans="2:4" ht="15.75">
      <c r="B18" s="119"/>
      <c r="C18" s="120"/>
      <c r="D18" s="121"/>
    </row>
    <row r="19" spans="2:4" ht="12.75" customHeight="1">
      <c r="B19" s="69"/>
      <c r="C19" s="69"/>
      <c r="D19" s="69"/>
    </row>
    <row r="20" spans="2:4" ht="12.75" customHeight="1">
      <c r="B20" s="69"/>
      <c r="C20" s="69"/>
      <c r="D20" s="69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">
    <mergeCell ref="B7:D7"/>
    <mergeCell ref="A3:E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zoomScaleSheetLayoutView="120" zoomScalePageLayoutView="0" workbookViewId="0" topLeftCell="A1">
      <selection activeCell="D45" sqref="D45"/>
    </sheetView>
  </sheetViews>
  <sheetFormatPr defaultColWidth="9.00390625" defaultRowHeight="12.75"/>
  <cols>
    <col min="1" max="1" width="8.125" style="26" customWidth="1"/>
    <col min="2" max="2" width="38.625" style="26" customWidth="1"/>
    <col min="3" max="3" width="49.75390625" style="26" customWidth="1"/>
    <col min="4" max="4" width="8.00390625" style="26" customWidth="1"/>
    <col min="5" max="16384" width="9.125" style="26" customWidth="1"/>
  </cols>
  <sheetData>
    <row r="1" spans="1:3" ht="15">
      <c r="A1" s="25"/>
      <c r="B1" s="25"/>
      <c r="C1" s="25"/>
    </row>
    <row r="2" spans="1:3" ht="14.25">
      <c r="A2" s="52"/>
      <c r="B2" s="201" t="s">
        <v>58</v>
      </c>
      <c r="C2" s="202"/>
    </row>
    <row r="3" spans="1:3" ht="14.25">
      <c r="A3" s="52"/>
      <c r="B3" s="203" t="s">
        <v>81</v>
      </c>
      <c r="C3" s="204"/>
    </row>
    <row r="4" spans="1:4" ht="15">
      <c r="A4" s="52"/>
      <c r="B4" s="52"/>
      <c r="C4" s="52"/>
      <c r="D4" s="25"/>
    </row>
    <row r="5" spans="1:4" ht="13.5" customHeight="1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3" ht="15.75" thickBot="1">
      <c r="A7" s="25"/>
      <c r="B7" s="25"/>
      <c r="C7" s="25"/>
    </row>
    <row r="8" spans="1:3" ht="36" customHeight="1">
      <c r="A8" s="25"/>
      <c r="B8" s="240" t="s">
        <v>13</v>
      </c>
      <c r="C8" s="239" t="s">
        <v>80</v>
      </c>
    </row>
    <row r="9" spans="1:3" ht="15.75" customHeight="1">
      <c r="A9" s="25"/>
      <c r="B9" s="159" t="s">
        <v>54</v>
      </c>
      <c r="C9" s="181">
        <v>4783</v>
      </c>
    </row>
    <row r="10" spans="1:3" ht="15.75" customHeight="1">
      <c r="A10" s="25"/>
      <c r="B10" s="160" t="s">
        <v>56</v>
      </c>
      <c r="C10" s="182">
        <v>2303</v>
      </c>
    </row>
    <row r="11" spans="1:3" ht="15.75" customHeight="1">
      <c r="A11" s="25"/>
      <c r="B11" s="160" t="s">
        <v>8</v>
      </c>
      <c r="C11" s="182">
        <v>59573</v>
      </c>
    </row>
    <row r="12" spans="1:3" ht="15.75" customHeight="1">
      <c r="A12" s="25"/>
      <c r="B12" s="160" t="s">
        <v>43</v>
      </c>
      <c r="C12" s="182">
        <v>87</v>
      </c>
    </row>
    <row r="13" spans="1:3" ht="15" customHeight="1">
      <c r="A13" s="25"/>
      <c r="B13" s="160" t="s">
        <v>10</v>
      </c>
      <c r="C13" s="182">
        <v>112729</v>
      </c>
    </row>
    <row r="14" spans="1:3" ht="15" customHeight="1">
      <c r="A14" s="25"/>
      <c r="B14" s="160" t="s">
        <v>11</v>
      </c>
      <c r="C14" s="182">
        <v>18164</v>
      </c>
    </row>
    <row r="15" spans="1:3" ht="30" customHeight="1">
      <c r="A15" s="25"/>
      <c r="B15" s="161" t="s">
        <v>19</v>
      </c>
      <c r="C15" s="182">
        <v>5438</v>
      </c>
    </row>
    <row r="16" spans="1:4" ht="30">
      <c r="A16" s="25"/>
      <c r="B16" s="161" t="s">
        <v>18</v>
      </c>
      <c r="C16" s="183">
        <v>727</v>
      </c>
      <c r="D16" s="26" t="s">
        <v>5</v>
      </c>
    </row>
    <row r="17" spans="1:3" ht="15" customHeight="1">
      <c r="A17" s="25"/>
      <c r="B17" s="160" t="s">
        <v>14</v>
      </c>
      <c r="C17" s="183">
        <v>682</v>
      </c>
    </row>
    <row r="18" spans="1:3" ht="17.25" customHeight="1">
      <c r="A18" s="25"/>
      <c r="B18" s="160" t="s">
        <v>15</v>
      </c>
      <c r="C18" s="182">
        <v>28588</v>
      </c>
    </row>
    <row r="19" spans="1:3" ht="15.75" customHeight="1">
      <c r="A19" s="25"/>
      <c r="B19" s="160" t="s">
        <v>16</v>
      </c>
      <c r="C19" s="183">
        <v>16</v>
      </c>
    </row>
    <row r="20" spans="1:3" ht="30">
      <c r="A20" s="25"/>
      <c r="B20" s="162" t="s">
        <v>62</v>
      </c>
      <c r="C20" s="163">
        <v>1833</v>
      </c>
    </row>
    <row r="21" spans="1:3" ht="30">
      <c r="A21" s="25"/>
      <c r="B21" s="162" t="s">
        <v>63</v>
      </c>
      <c r="C21" s="163">
        <v>1542</v>
      </c>
    </row>
    <row r="22" spans="1:3" ht="16.5" customHeight="1">
      <c r="A22" s="25"/>
      <c r="B22" s="160" t="s">
        <v>64</v>
      </c>
      <c r="C22" s="183">
        <v>49</v>
      </c>
    </row>
    <row r="23" spans="1:6" ht="18.75" customHeight="1" thickBot="1">
      <c r="A23" s="25"/>
      <c r="B23" s="237" t="s">
        <v>0</v>
      </c>
      <c r="C23" s="238">
        <f>SUM(C9:C22)</f>
        <v>236514</v>
      </c>
      <c r="F23" s="26" t="s">
        <v>5</v>
      </c>
    </row>
    <row r="24" spans="1:3" ht="15">
      <c r="A24" s="25"/>
      <c r="B24" s="89"/>
      <c r="C24" s="25"/>
    </row>
    <row r="25" spans="1:6" ht="13.5" customHeight="1">
      <c r="A25" s="25"/>
      <c r="B25" s="165" t="s">
        <v>76</v>
      </c>
      <c r="C25" s="71"/>
      <c r="D25" s="71"/>
      <c r="E25" s="71"/>
      <c r="F25" s="71"/>
    </row>
    <row r="26" spans="1:3" ht="13.5" customHeight="1">
      <c r="A26" s="25"/>
      <c r="B26" s="165" t="s">
        <v>75</v>
      </c>
      <c r="C26" s="164"/>
    </row>
    <row r="27" spans="1:3" ht="15">
      <c r="A27" s="25"/>
      <c r="C27" s="25"/>
    </row>
    <row r="28" spans="1:3" ht="15">
      <c r="A28" s="25"/>
      <c r="B28" s="25"/>
      <c r="C28" s="25"/>
    </row>
    <row r="29" spans="1:3" ht="15">
      <c r="A29" s="25"/>
      <c r="B29" s="25"/>
      <c r="C29" s="25"/>
    </row>
  </sheetData>
  <sheetProtection/>
  <mergeCells count="2">
    <mergeCell ref="B2:C2"/>
    <mergeCell ref="B3:C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H16"/>
  <sheetViews>
    <sheetView zoomScaleSheetLayoutView="120" zoomScalePageLayoutView="0" workbookViewId="0" topLeftCell="A1">
      <selection activeCell="H68" sqref="H68"/>
    </sheetView>
  </sheetViews>
  <sheetFormatPr defaultColWidth="9.00390625" defaultRowHeight="12.75"/>
  <cols>
    <col min="1" max="1" width="8.375" style="26" customWidth="1"/>
    <col min="2" max="2" width="29.875" style="26" customWidth="1"/>
    <col min="3" max="3" width="14.625" style="26" customWidth="1"/>
    <col min="4" max="4" width="12.00390625" style="26" customWidth="1"/>
    <col min="5" max="5" width="11.75390625" style="26" customWidth="1"/>
    <col min="6" max="6" width="11.00390625" style="26" customWidth="1"/>
    <col min="7" max="7" width="10.125" style="26" customWidth="1"/>
    <col min="8" max="8" width="8.375" style="26" customWidth="1"/>
    <col min="9" max="16384" width="9.125" style="26" customWidth="1"/>
  </cols>
  <sheetData>
    <row r="4" spans="2:8" ht="27.75" customHeight="1">
      <c r="B4" s="212" t="s">
        <v>24</v>
      </c>
      <c r="C4" s="213"/>
      <c r="D4" s="213"/>
      <c r="E4" s="213"/>
      <c r="F4" s="213"/>
      <c r="G4" s="214"/>
      <c r="H4" s="58"/>
    </row>
    <row r="5" spans="2:8" ht="20.25" customHeight="1">
      <c r="B5" s="241" t="s">
        <v>78</v>
      </c>
      <c r="C5" s="242"/>
      <c r="D5" s="242"/>
      <c r="E5" s="242"/>
      <c r="F5" s="242"/>
      <c r="G5" s="243"/>
      <c r="H5" s="57"/>
    </row>
    <row r="6" spans="2:7" ht="15">
      <c r="B6" s="25"/>
      <c r="C6" s="25"/>
      <c r="D6" s="25"/>
      <c r="E6" s="25"/>
      <c r="F6" s="25"/>
      <c r="G6" s="25"/>
    </row>
    <row r="7" spans="2:7" ht="15">
      <c r="B7" s="25"/>
      <c r="C7" s="25"/>
      <c r="D7" s="25"/>
      <c r="E7" s="25"/>
      <c r="F7" s="25"/>
      <c r="G7" s="25"/>
    </row>
    <row r="8" spans="2:7" ht="15.75" thickBot="1">
      <c r="B8" s="25"/>
      <c r="C8" s="25"/>
      <c r="D8" s="25"/>
      <c r="E8" s="25"/>
      <c r="F8" s="25"/>
      <c r="G8" s="25"/>
    </row>
    <row r="9" spans="2:7" ht="33" customHeight="1" thickBot="1">
      <c r="B9" s="210" t="s">
        <v>49</v>
      </c>
      <c r="C9" s="205" t="s">
        <v>17</v>
      </c>
      <c r="D9" s="206"/>
      <c r="E9" s="206"/>
      <c r="F9" s="207"/>
      <c r="G9" s="25"/>
    </row>
    <row r="10" spans="2:7" ht="45" customHeight="1" thickBot="1">
      <c r="B10" s="211"/>
      <c r="C10" s="155" t="s">
        <v>79</v>
      </c>
      <c r="D10" s="42" t="s">
        <v>82</v>
      </c>
      <c r="E10" s="128" t="s">
        <v>38</v>
      </c>
      <c r="F10" s="28" t="s">
        <v>26</v>
      </c>
      <c r="G10" s="25"/>
    </row>
    <row r="11" spans="2:7" ht="21" customHeight="1">
      <c r="B11" s="29" t="s">
        <v>10</v>
      </c>
      <c r="C11" s="184">
        <v>10146</v>
      </c>
      <c r="D11" s="184">
        <v>10530</v>
      </c>
      <c r="E11" s="32">
        <f>D11-C11</f>
        <v>384</v>
      </c>
      <c r="F11" s="115">
        <f>(D11-C11)/ABS(C11)</f>
        <v>0.03784742755765819</v>
      </c>
      <c r="G11" s="25"/>
    </row>
    <row r="12" spans="2:7" ht="19.5" customHeight="1">
      <c r="B12" s="30" t="s">
        <v>11</v>
      </c>
      <c r="C12" s="169">
        <v>1102</v>
      </c>
      <c r="D12" s="169">
        <v>1360</v>
      </c>
      <c r="E12" s="32">
        <f>D12-C12</f>
        <v>258</v>
      </c>
      <c r="F12" s="115">
        <f>(D12-C12)/ABS(C12)</f>
        <v>0.23411978221415608</v>
      </c>
      <c r="G12" s="25"/>
    </row>
    <row r="13" spans="2:7" ht="48.75" customHeight="1">
      <c r="B13" s="44" t="s">
        <v>18</v>
      </c>
      <c r="C13" s="185">
        <v>134</v>
      </c>
      <c r="D13" s="185">
        <v>167</v>
      </c>
      <c r="E13" s="32">
        <f>D13-C13</f>
        <v>33</v>
      </c>
      <c r="F13" s="115">
        <f>(D13-C13)/ABS(C13)</f>
        <v>0.2462686567164179</v>
      </c>
      <c r="G13" s="25"/>
    </row>
    <row r="14" spans="2:7" ht="47.25" customHeight="1" thickBot="1">
      <c r="B14" s="45" t="s">
        <v>19</v>
      </c>
      <c r="C14" s="186">
        <v>1388</v>
      </c>
      <c r="D14" s="186">
        <v>1165</v>
      </c>
      <c r="E14" s="32">
        <f>D14-C14</f>
        <v>-223</v>
      </c>
      <c r="F14" s="116">
        <f>(D14-C14)/ABS(C14)</f>
        <v>-0.16066282420749278</v>
      </c>
      <c r="G14" s="25"/>
    </row>
    <row r="15" spans="2:7" ht="30" customHeight="1" thickBot="1">
      <c r="B15" s="79" t="s">
        <v>0</v>
      </c>
      <c r="C15" s="43">
        <f>SUM(C11:C14)</f>
        <v>12770</v>
      </c>
      <c r="D15" s="145">
        <f>SUM(D11:D14)</f>
        <v>13222</v>
      </c>
      <c r="E15" s="43">
        <f>D15-C15</f>
        <v>452</v>
      </c>
      <c r="F15" s="117">
        <f>(D15-C15)/ABS(C15)</f>
        <v>0.035395458104933435</v>
      </c>
      <c r="G15" s="25"/>
    </row>
    <row r="16" spans="2:7" ht="15">
      <c r="B16" s="208"/>
      <c r="C16" s="209"/>
      <c r="D16" s="209"/>
      <c r="E16" s="25"/>
      <c r="F16" s="25"/>
      <c r="G16" s="25"/>
    </row>
  </sheetData>
  <sheetProtection/>
  <mergeCells count="5">
    <mergeCell ref="C9:F9"/>
    <mergeCell ref="B16:D16"/>
    <mergeCell ref="B9:B10"/>
    <mergeCell ref="B4:G4"/>
    <mergeCell ref="B5:G5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8"/>
  <sheetViews>
    <sheetView zoomScaleSheetLayoutView="100" zoomScalePageLayoutView="0" workbookViewId="0" topLeftCell="A1">
      <selection activeCell="F58" sqref="F58"/>
    </sheetView>
  </sheetViews>
  <sheetFormatPr defaultColWidth="9.00390625" defaultRowHeight="12.75"/>
  <cols>
    <col min="1" max="1" width="6.875" style="0" customWidth="1"/>
    <col min="2" max="2" width="29.125" style="0" customWidth="1"/>
    <col min="3" max="3" width="13.875" style="0" customWidth="1"/>
    <col min="4" max="4" width="13.375" style="0" customWidth="1"/>
    <col min="5" max="5" width="14.00390625" style="0" customWidth="1"/>
    <col min="6" max="6" width="14.75390625" style="0" customWidth="1"/>
  </cols>
  <sheetData>
    <row r="3" spans="2:9" ht="30" customHeight="1">
      <c r="B3" s="219" t="s">
        <v>45</v>
      </c>
      <c r="C3" s="220"/>
      <c r="D3" s="220"/>
      <c r="E3" s="220"/>
      <c r="F3" s="202"/>
      <c r="G3" s="36"/>
      <c r="H3" s="85"/>
      <c r="I3" s="85"/>
    </row>
    <row r="4" spans="2:10" ht="15">
      <c r="B4" s="203" t="s">
        <v>83</v>
      </c>
      <c r="C4" s="215"/>
      <c r="D4" s="215"/>
      <c r="E4" s="215"/>
      <c r="F4" s="204"/>
      <c r="G4" s="36"/>
      <c r="H4" s="87"/>
      <c r="I4" s="87"/>
      <c r="J4" s="2"/>
    </row>
    <row r="5" spans="2:9" ht="15">
      <c r="B5" s="25"/>
      <c r="C5" s="25"/>
      <c r="D5" s="25"/>
      <c r="E5" s="25"/>
      <c r="F5" s="25"/>
      <c r="G5" s="25"/>
      <c r="H5" s="85"/>
      <c r="I5" s="85"/>
    </row>
    <row r="6" spans="2:7" ht="15">
      <c r="B6" s="25"/>
      <c r="C6" s="25"/>
      <c r="D6" s="25"/>
      <c r="E6" s="25"/>
      <c r="F6" s="25"/>
      <c r="G6" s="25"/>
    </row>
    <row r="7" spans="2:7" ht="15.75" thickBot="1">
      <c r="B7" s="25"/>
      <c r="C7" s="25"/>
      <c r="D7" s="25"/>
      <c r="E7" s="25"/>
      <c r="F7" s="25"/>
      <c r="G7" s="25"/>
    </row>
    <row r="8" spans="2:7" ht="40.5" customHeight="1" thickBot="1">
      <c r="B8" s="39" t="s">
        <v>13</v>
      </c>
      <c r="C8" s="216" t="s">
        <v>17</v>
      </c>
      <c r="D8" s="217"/>
      <c r="E8" s="217"/>
      <c r="F8" s="218"/>
      <c r="G8" s="25"/>
    </row>
    <row r="9" spans="2:8" ht="42" customHeight="1" thickBot="1">
      <c r="B9" s="46"/>
      <c r="C9" s="42" t="s">
        <v>79</v>
      </c>
      <c r="D9" s="42" t="s">
        <v>84</v>
      </c>
      <c r="E9" s="27" t="s">
        <v>25</v>
      </c>
      <c r="F9" s="122" t="s">
        <v>26</v>
      </c>
      <c r="G9" s="25"/>
      <c r="H9" s="132"/>
    </row>
    <row r="10" spans="2:7" ht="19.5" customHeight="1" thickBot="1">
      <c r="B10" s="59" t="s">
        <v>8</v>
      </c>
      <c r="C10" s="187">
        <v>32067</v>
      </c>
      <c r="D10" s="187">
        <v>44203</v>
      </c>
      <c r="E10" s="40">
        <f>D10-C10</f>
        <v>12136</v>
      </c>
      <c r="F10" s="47">
        <f aca="true" t="shared" si="0" ref="F10:F15">(D10-C10)/ABS(C10)</f>
        <v>0.3784576043908067</v>
      </c>
      <c r="G10" s="25"/>
    </row>
    <row r="11" spans="2:7" ht="19.5" customHeight="1">
      <c r="B11" s="60" t="s">
        <v>43</v>
      </c>
      <c r="C11" s="169">
        <v>2</v>
      </c>
      <c r="D11" s="169">
        <v>5</v>
      </c>
      <c r="E11" s="18">
        <f>D11-C11</f>
        <v>3</v>
      </c>
      <c r="F11" s="47">
        <v>1</v>
      </c>
      <c r="G11" s="25"/>
    </row>
    <row r="12" spans="2:7" ht="20.25" customHeight="1">
      <c r="B12" s="61" t="s">
        <v>14</v>
      </c>
      <c r="C12" s="153">
        <v>116</v>
      </c>
      <c r="D12" s="153">
        <v>124</v>
      </c>
      <c r="E12" s="18">
        <f>D12-C12</f>
        <v>8</v>
      </c>
      <c r="F12" s="16">
        <f t="shared" si="0"/>
        <v>0.06896551724137931</v>
      </c>
      <c r="G12" s="25"/>
    </row>
    <row r="13" spans="2:7" ht="21" customHeight="1">
      <c r="B13" s="61" t="s">
        <v>15</v>
      </c>
      <c r="C13" s="169">
        <v>5161</v>
      </c>
      <c r="D13" s="169">
        <v>7781</v>
      </c>
      <c r="E13" s="18">
        <f>D13-C13</f>
        <v>2620</v>
      </c>
      <c r="F13" s="16">
        <f t="shared" si="0"/>
        <v>0.5076535555124976</v>
      </c>
      <c r="G13" s="25"/>
    </row>
    <row r="14" spans="2:7" ht="20.25" customHeight="1" thickBot="1">
      <c r="B14" s="62" t="s">
        <v>16</v>
      </c>
      <c r="C14" s="151">
        <v>6</v>
      </c>
      <c r="D14" s="151">
        <v>20</v>
      </c>
      <c r="E14" s="33">
        <f>D14-C14</f>
        <v>14</v>
      </c>
      <c r="F14" s="48">
        <f t="shared" si="0"/>
        <v>2.3333333333333335</v>
      </c>
      <c r="G14" s="25"/>
    </row>
    <row r="15" spans="2:7" ht="18" customHeight="1" thickBot="1">
      <c r="B15" s="49" t="s">
        <v>0</v>
      </c>
      <c r="C15" s="31">
        <f>SUM(C10:C14)</f>
        <v>37352</v>
      </c>
      <c r="D15" s="31">
        <f>SUM(D10:D14)</f>
        <v>52133</v>
      </c>
      <c r="E15" s="31">
        <f>SUM(E10:E14)</f>
        <v>14781</v>
      </c>
      <c r="F15" s="50">
        <f t="shared" si="0"/>
        <v>0.39572178196615976</v>
      </c>
      <c r="G15" s="25"/>
    </row>
    <row r="16" spans="3:5" ht="12.75">
      <c r="C16" s="6"/>
      <c r="D16" s="6"/>
      <c r="E16" s="6"/>
    </row>
    <row r="17" spans="3:5" ht="12.75">
      <c r="C17" s="6"/>
      <c r="D17" s="6"/>
      <c r="E17" s="6"/>
    </row>
    <row r="38" spans="2:8" ht="14.25">
      <c r="B38" s="85"/>
      <c r="C38" s="85"/>
      <c r="D38" s="85"/>
      <c r="E38" s="85"/>
      <c r="F38" s="85"/>
      <c r="G38" s="85"/>
      <c r="H38" s="85"/>
    </row>
  </sheetData>
  <sheetProtection/>
  <mergeCells count="3">
    <mergeCell ref="C8:F8"/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15"/>
  <sheetViews>
    <sheetView zoomScaleSheetLayoutView="100" zoomScalePageLayoutView="0" workbookViewId="0" topLeftCell="A1">
      <selection activeCell="I67" sqref="I67"/>
    </sheetView>
  </sheetViews>
  <sheetFormatPr defaultColWidth="9.00390625" defaultRowHeight="12.75"/>
  <cols>
    <col min="1" max="1" width="4.25390625" style="0" customWidth="1"/>
    <col min="2" max="2" width="30.125" style="0" customWidth="1"/>
    <col min="3" max="3" width="12.25390625" style="0" customWidth="1"/>
    <col min="4" max="4" width="11.00390625" style="0" customWidth="1"/>
    <col min="5" max="5" width="12.125" style="0" customWidth="1"/>
    <col min="6" max="6" width="10.75390625" style="0" customWidth="1"/>
    <col min="7" max="7" width="11.25390625" style="0" customWidth="1"/>
    <col min="8" max="8" width="10.125" style="0" bestFit="1" customWidth="1"/>
    <col min="9" max="9" width="4.25390625" style="0" customWidth="1"/>
  </cols>
  <sheetData>
    <row r="3" spans="2:8" ht="59.25" customHeight="1">
      <c r="B3" s="221" t="s">
        <v>85</v>
      </c>
      <c r="C3" s="222"/>
      <c r="D3" s="222"/>
      <c r="E3" s="222"/>
      <c r="F3" s="222"/>
      <c r="G3" s="222"/>
      <c r="H3" s="223"/>
    </row>
    <row r="4" spans="2:8" ht="15" customHeight="1">
      <c r="B4" s="83"/>
      <c r="C4" s="83"/>
      <c r="D4" s="83"/>
      <c r="E4" s="83"/>
      <c r="F4" s="83"/>
      <c r="G4" s="83"/>
      <c r="H4" s="83"/>
    </row>
    <row r="5" spans="2:8" ht="15.75">
      <c r="B5" s="7"/>
      <c r="C5" s="7"/>
      <c r="D5" s="7"/>
      <c r="E5" s="7"/>
      <c r="F5" s="7"/>
      <c r="G5" s="7"/>
      <c r="H5" s="7"/>
    </row>
    <row r="6" spans="2:8" ht="16.5" thickBot="1">
      <c r="B6" s="7"/>
      <c r="C6" s="7"/>
      <c r="D6" s="7"/>
      <c r="E6" s="7"/>
      <c r="F6" s="7"/>
      <c r="G6" s="7"/>
      <c r="H6" s="7"/>
    </row>
    <row r="7" spans="2:8" ht="50.25" customHeight="1">
      <c r="B7" s="135" t="s">
        <v>27</v>
      </c>
      <c r="C7" s="94" t="s">
        <v>86</v>
      </c>
      <c r="D7" s="94" t="s">
        <v>32</v>
      </c>
      <c r="E7" s="94" t="s">
        <v>87</v>
      </c>
      <c r="F7" s="94" t="s">
        <v>32</v>
      </c>
      <c r="G7" s="101" t="s">
        <v>25</v>
      </c>
      <c r="H7" s="102" t="s">
        <v>26</v>
      </c>
    </row>
    <row r="8" spans="2:8" ht="43.5">
      <c r="B8" s="136" t="s">
        <v>65</v>
      </c>
      <c r="C8" s="169">
        <v>10301</v>
      </c>
      <c r="D8" s="154">
        <f aca="true" t="shared" si="0" ref="D8:D14">C8/C$14</f>
        <v>0.32123366700969846</v>
      </c>
      <c r="E8" s="169">
        <v>17945</v>
      </c>
      <c r="F8" s="15">
        <f aca="true" t="shared" si="1" ref="F8:F14">E8/E$14</f>
        <v>0.4059679207293623</v>
      </c>
      <c r="G8" s="18">
        <f>E8-C8</f>
        <v>7644</v>
      </c>
      <c r="H8" s="16">
        <f>(E8-C8)/ABS(C8)</f>
        <v>0.7420638772934667</v>
      </c>
    </row>
    <row r="9" spans="2:8" ht="19.5" customHeight="1">
      <c r="B9" s="9" t="s">
        <v>29</v>
      </c>
      <c r="C9" s="169">
        <v>11402</v>
      </c>
      <c r="D9" s="154">
        <f t="shared" si="0"/>
        <v>0.3555680294383634</v>
      </c>
      <c r="E9" s="169">
        <v>15404</v>
      </c>
      <c r="F9" s="15">
        <f t="shared" si="1"/>
        <v>0.3484831346288713</v>
      </c>
      <c r="G9" s="18">
        <f aca="true" t="shared" si="2" ref="G9:G14">E9-C9</f>
        <v>4002</v>
      </c>
      <c r="H9" s="16">
        <f aca="true" t="shared" si="3" ref="H9:H14">(E9-C9)/ABS(C9)</f>
        <v>0.35099105420101734</v>
      </c>
    </row>
    <row r="10" spans="2:8" ht="19.5" customHeight="1">
      <c r="B10" s="9" t="s">
        <v>28</v>
      </c>
      <c r="C10" s="169">
        <v>4442</v>
      </c>
      <c r="D10" s="154">
        <f t="shared" si="0"/>
        <v>0.13852246858140768</v>
      </c>
      <c r="E10" s="169">
        <v>4011</v>
      </c>
      <c r="F10" s="15">
        <f t="shared" si="1"/>
        <v>0.0907404474809402</v>
      </c>
      <c r="G10" s="18">
        <f t="shared" si="2"/>
        <v>-431</v>
      </c>
      <c r="H10" s="16">
        <f t="shared" si="3"/>
        <v>-0.0970283656010806</v>
      </c>
    </row>
    <row r="11" spans="2:8" ht="19.5" customHeight="1">
      <c r="B11" s="9" t="s">
        <v>30</v>
      </c>
      <c r="C11" s="169">
        <v>4177</v>
      </c>
      <c r="D11" s="154">
        <f t="shared" si="0"/>
        <v>0.13025852122119314</v>
      </c>
      <c r="E11" s="169">
        <v>4622</v>
      </c>
      <c r="F11" s="15">
        <f t="shared" si="1"/>
        <v>0.10456303870778001</v>
      </c>
      <c r="G11" s="18">
        <f t="shared" si="2"/>
        <v>445</v>
      </c>
      <c r="H11" s="16">
        <f t="shared" si="3"/>
        <v>0.10653579123773042</v>
      </c>
    </row>
    <row r="12" spans="2:8" ht="20.25" customHeight="1">
      <c r="B12" s="9" t="s">
        <v>31</v>
      </c>
      <c r="C12" s="169">
        <v>1410</v>
      </c>
      <c r="D12" s="154">
        <f t="shared" si="0"/>
        <v>0.043970436897745345</v>
      </c>
      <c r="E12" s="169">
        <v>1661</v>
      </c>
      <c r="F12" s="15">
        <f t="shared" si="1"/>
        <v>0.03757663507001787</v>
      </c>
      <c r="G12" s="18">
        <f t="shared" si="2"/>
        <v>251</v>
      </c>
      <c r="H12" s="16">
        <f t="shared" si="3"/>
        <v>0.17801418439716313</v>
      </c>
    </row>
    <row r="13" spans="2:8" ht="19.5" customHeight="1" thickBot="1">
      <c r="B13" s="99" t="s">
        <v>33</v>
      </c>
      <c r="C13" s="151">
        <v>335</v>
      </c>
      <c r="D13" s="154">
        <f t="shared" si="0"/>
        <v>0.01044687685159198</v>
      </c>
      <c r="E13" s="151">
        <v>560</v>
      </c>
      <c r="F13" s="118">
        <f t="shared" si="1"/>
        <v>0.012668823383028301</v>
      </c>
      <c r="G13" s="21">
        <f t="shared" si="2"/>
        <v>225</v>
      </c>
      <c r="H13" s="114">
        <f t="shared" si="3"/>
        <v>0.6716417910447762</v>
      </c>
    </row>
    <row r="14" spans="2:8" ht="21.75" customHeight="1" thickBot="1">
      <c r="B14" s="137" t="s">
        <v>0</v>
      </c>
      <c r="C14" s="156">
        <f>SUM(C8:C13)</f>
        <v>32067</v>
      </c>
      <c r="D14" s="138">
        <f t="shared" si="0"/>
        <v>1</v>
      </c>
      <c r="E14" s="31">
        <f>SUM(E8:E13)</f>
        <v>44203</v>
      </c>
      <c r="F14" s="138">
        <f t="shared" si="1"/>
        <v>1</v>
      </c>
      <c r="G14" s="31">
        <f t="shared" si="2"/>
        <v>12136</v>
      </c>
      <c r="H14" s="50">
        <f t="shared" si="3"/>
        <v>0.3784576043908067</v>
      </c>
    </row>
    <row r="15" ht="15">
      <c r="E15" s="140"/>
    </row>
    <row r="33" ht="33.75" customHeight="1"/>
  </sheetData>
  <sheetProtection/>
  <mergeCells count="1"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54"/>
  <sheetViews>
    <sheetView zoomScaleSheetLayoutView="120" zoomScalePageLayoutView="0" workbookViewId="0" topLeftCell="A1">
      <selection activeCell="I45" sqref="I45"/>
    </sheetView>
  </sheetViews>
  <sheetFormatPr defaultColWidth="9.00390625" defaultRowHeight="12.75"/>
  <cols>
    <col min="1" max="1" width="6.125" style="0" customWidth="1"/>
    <col min="2" max="2" width="17.875" style="0" bestFit="1" customWidth="1"/>
    <col min="3" max="3" width="11.25390625" style="0" customWidth="1"/>
    <col min="4" max="5" width="10.875" style="0" customWidth="1"/>
    <col min="6" max="6" width="10.75390625" style="0" customWidth="1"/>
    <col min="7" max="7" width="9.25390625" style="0" customWidth="1"/>
    <col min="8" max="8" width="11.875" style="0" customWidth="1"/>
    <col min="9" max="9" width="6.125" style="0" customWidth="1"/>
    <col min="11" max="14" width="9.375" style="0" customWidth="1"/>
    <col min="18" max="18" width="13.625" style="0" customWidth="1"/>
  </cols>
  <sheetData>
    <row r="3" spans="2:8" ht="42" customHeight="1">
      <c r="B3" s="221" t="s">
        <v>88</v>
      </c>
      <c r="C3" s="222"/>
      <c r="D3" s="222"/>
      <c r="E3" s="222"/>
      <c r="F3" s="222"/>
      <c r="G3" s="222"/>
      <c r="H3" s="223"/>
    </row>
    <row r="4" spans="2:8" ht="14.25">
      <c r="B4" s="86"/>
      <c r="C4" s="86"/>
      <c r="D4" s="86"/>
      <c r="E4" s="86"/>
      <c r="F4" s="86"/>
      <c r="G4" s="86"/>
      <c r="H4" s="86"/>
    </row>
    <row r="5" spans="2:8" ht="14.25">
      <c r="B5" s="86"/>
      <c r="C5" s="86"/>
      <c r="D5" s="86"/>
      <c r="E5" s="86"/>
      <c r="F5" s="86"/>
      <c r="G5" s="86"/>
      <c r="H5" s="86"/>
    </row>
    <row r="6" spans="2:8" ht="15" thickBot="1">
      <c r="B6" s="86"/>
      <c r="C6" s="86"/>
      <c r="D6" s="86"/>
      <c r="E6" s="86"/>
      <c r="F6" s="86"/>
      <c r="G6" s="86"/>
      <c r="H6" s="86"/>
    </row>
    <row r="7" spans="2:8" ht="45.75" customHeight="1">
      <c r="B7" s="224" t="s">
        <v>35</v>
      </c>
      <c r="C7" s="225"/>
      <c r="D7" s="225"/>
      <c r="E7" s="225"/>
      <c r="F7" s="225"/>
      <c r="G7" s="225"/>
      <c r="H7" s="226"/>
    </row>
    <row r="8" spans="2:8" ht="53.25" customHeight="1">
      <c r="B8" s="13" t="s">
        <v>2</v>
      </c>
      <c r="C8" s="19" t="s">
        <v>86</v>
      </c>
      <c r="D8" s="19" t="s">
        <v>44</v>
      </c>
      <c r="E8" s="19" t="s">
        <v>87</v>
      </c>
      <c r="F8" s="19" t="s">
        <v>44</v>
      </c>
      <c r="G8" s="19" t="s">
        <v>25</v>
      </c>
      <c r="H8" s="20" t="s">
        <v>26</v>
      </c>
    </row>
    <row r="9" spans="2:8" ht="15">
      <c r="B9" s="9" t="s">
        <v>74</v>
      </c>
      <c r="C9" s="188">
        <v>32</v>
      </c>
      <c r="D9" s="154">
        <f aca="true" t="shared" si="0" ref="D9:D17">C9/C$17</f>
        <v>0.050473186119873815</v>
      </c>
      <c r="E9" s="188">
        <v>60</v>
      </c>
      <c r="F9" s="147">
        <f aca="true" t="shared" si="1" ref="F9:F17">E9/E$17</f>
        <v>0.1088929219600726</v>
      </c>
      <c r="G9" s="12">
        <f aca="true" t="shared" si="2" ref="G9:G17">E9-C9</f>
        <v>28</v>
      </c>
      <c r="H9" s="16">
        <f aca="true" t="shared" si="3" ref="H9:H15">(E9-C9)/ABS(C9)</f>
        <v>0.875</v>
      </c>
    </row>
    <row r="10" spans="2:8" ht="15">
      <c r="B10" s="9" t="s">
        <v>72</v>
      </c>
      <c r="C10" s="188">
        <v>61</v>
      </c>
      <c r="D10" s="154">
        <f t="shared" si="0"/>
        <v>0.09621451104100946</v>
      </c>
      <c r="E10" s="188">
        <v>59</v>
      </c>
      <c r="F10" s="147">
        <f t="shared" si="1"/>
        <v>0.10707803992740472</v>
      </c>
      <c r="G10" s="12">
        <f t="shared" si="2"/>
        <v>-2</v>
      </c>
      <c r="H10" s="16">
        <f t="shared" si="3"/>
        <v>-0.03278688524590164</v>
      </c>
    </row>
    <row r="11" spans="2:8" ht="15">
      <c r="B11" s="90" t="s">
        <v>12</v>
      </c>
      <c r="C11" s="188">
        <v>16</v>
      </c>
      <c r="D11" s="154">
        <f t="shared" si="0"/>
        <v>0.025236593059936908</v>
      </c>
      <c r="E11" s="188">
        <v>38</v>
      </c>
      <c r="F11" s="147">
        <f t="shared" si="1"/>
        <v>0.06896551724137931</v>
      </c>
      <c r="G11" s="12">
        <f t="shared" si="2"/>
        <v>22</v>
      </c>
      <c r="H11" s="16">
        <f>(E11-C11)/ABS(C11)</f>
        <v>1.375</v>
      </c>
    </row>
    <row r="12" spans="2:8" ht="15">
      <c r="B12" s="9" t="s">
        <v>59</v>
      </c>
      <c r="C12" s="188">
        <v>62</v>
      </c>
      <c r="D12" s="154">
        <f t="shared" si="0"/>
        <v>0.09779179810725552</v>
      </c>
      <c r="E12" s="188">
        <v>2</v>
      </c>
      <c r="F12" s="147">
        <f t="shared" si="1"/>
        <v>0.003629764065335753</v>
      </c>
      <c r="G12" s="12">
        <f t="shared" si="2"/>
        <v>-60</v>
      </c>
      <c r="H12" s="16">
        <f>(E12-C12)/ABS(C12)</f>
        <v>-0.967741935483871</v>
      </c>
    </row>
    <row r="13" spans="2:8" ht="15">
      <c r="B13" s="9" t="s">
        <v>60</v>
      </c>
      <c r="C13" s="188">
        <v>51</v>
      </c>
      <c r="D13" s="154">
        <f t="shared" si="0"/>
        <v>0.0804416403785489</v>
      </c>
      <c r="E13" s="188">
        <v>10</v>
      </c>
      <c r="F13" s="147">
        <f t="shared" si="1"/>
        <v>0.018148820326678767</v>
      </c>
      <c r="G13" s="12">
        <f t="shared" si="2"/>
        <v>-41</v>
      </c>
      <c r="H13" s="16">
        <f t="shared" si="3"/>
        <v>-0.803921568627451</v>
      </c>
    </row>
    <row r="14" spans="2:8" ht="15">
      <c r="B14" s="9" t="s">
        <v>71</v>
      </c>
      <c r="C14" s="188">
        <v>21</v>
      </c>
      <c r="D14" s="154">
        <f t="shared" si="0"/>
        <v>0.033123028391167195</v>
      </c>
      <c r="E14" s="188">
        <v>37</v>
      </c>
      <c r="F14" s="147">
        <f t="shared" si="1"/>
        <v>0.06715063520871144</v>
      </c>
      <c r="G14" s="12">
        <f t="shared" si="2"/>
        <v>16</v>
      </c>
      <c r="H14" s="16">
        <f t="shared" si="3"/>
        <v>0.7619047619047619</v>
      </c>
    </row>
    <row r="15" spans="2:8" ht="15">
      <c r="B15" s="9" t="s">
        <v>3</v>
      </c>
      <c r="C15" s="188">
        <v>44</v>
      </c>
      <c r="D15" s="154">
        <f t="shared" si="0"/>
        <v>0.0694006309148265</v>
      </c>
      <c r="E15" s="188">
        <v>4</v>
      </c>
      <c r="F15" s="147">
        <f t="shared" si="1"/>
        <v>0.007259528130671506</v>
      </c>
      <c r="G15" s="12">
        <f t="shared" si="2"/>
        <v>-40</v>
      </c>
      <c r="H15" s="16">
        <f t="shared" si="3"/>
        <v>-0.9090909090909091</v>
      </c>
    </row>
    <row r="16" spans="2:8" ht="15">
      <c r="B16" s="9" t="s">
        <v>4</v>
      </c>
      <c r="C16" s="188">
        <v>347</v>
      </c>
      <c r="D16" s="154">
        <f t="shared" si="0"/>
        <v>0.5473186119873817</v>
      </c>
      <c r="E16" s="188">
        <v>341</v>
      </c>
      <c r="F16" s="147">
        <f t="shared" si="1"/>
        <v>0.6188747731397459</v>
      </c>
      <c r="G16" s="12">
        <f t="shared" si="2"/>
        <v>-6</v>
      </c>
      <c r="H16" s="16">
        <f>(E16-C16)/ABS(C16)</f>
        <v>-0.01729106628242075</v>
      </c>
    </row>
    <row r="17" spans="2:8" ht="15" thickBot="1">
      <c r="B17" s="10" t="s">
        <v>22</v>
      </c>
      <c r="C17" s="91">
        <f>SUM(C9:C16)</f>
        <v>634</v>
      </c>
      <c r="D17" s="92">
        <f t="shared" si="0"/>
        <v>1</v>
      </c>
      <c r="E17" s="91">
        <f>SUM(E9:E16)</f>
        <v>551</v>
      </c>
      <c r="F17" s="93">
        <f t="shared" si="1"/>
        <v>1</v>
      </c>
      <c r="G17" s="14">
        <f t="shared" si="2"/>
        <v>-83</v>
      </c>
      <c r="H17" s="37">
        <f>(E17-C17)/ABS(C17)</f>
        <v>-0.1309148264984227</v>
      </c>
    </row>
    <row r="18" spans="2:8" ht="14.25">
      <c r="B18" s="86"/>
      <c r="C18" s="86"/>
      <c r="D18" s="86"/>
      <c r="E18" s="86"/>
      <c r="F18" s="86"/>
      <c r="G18" s="86"/>
      <c r="H18" s="86"/>
    </row>
    <row r="19" spans="2:8" ht="14.25">
      <c r="B19" s="86"/>
      <c r="C19" s="86"/>
      <c r="D19" s="86"/>
      <c r="E19" s="86"/>
      <c r="F19" s="86"/>
      <c r="G19" s="86"/>
      <c r="H19" s="86"/>
    </row>
    <row r="20" spans="2:8" ht="15" thickBot="1">
      <c r="B20" s="86"/>
      <c r="C20" s="86"/>
      <c r="D20" s="86"/>
      <c r="E20" s="86"/>
      <c r="F20" s="86"/>
      <c r="G20" s="86"/>
      <c r="H20" s="86"/>
    </row>
    <row r="21" spans="2:8" ht="32.25" customHeight="1">
      <c r="B21" s="224" t="s">
        <v>70</v>
      </c>
      <c r="C21" s="225"/>
      <c r="D21" s="225"/>
      <c r="E21" s="225"/>
      <c r="F21" s="225"/>
      <c r="G21" s="225"/>
      <c r="H21" s="226"/>
    </row>
    <row r="22" spans="2:8" ht="47.25" customHeight="1">
      <c r="B22" s="13" t="s">
        <v>2</v>
      </c>
      <c r="C22" s="19" t="s">
        <v>86</v>
      </c>
      <c r="D22" s="19" t="s">
        <v>44</v>
      </c>
      <c r="E22" s="19" t="s">
        <v>89</v>
      </c>
      <c r="F22" s="19" t="s">
        <v>44</v>
      </c>
      <c r="G22" s="19" t="s">
        <v>25</v>
      </c>
      <c r="H22" s="20" t="s">
        <v>26</v>
      </c>
    </row>
    <row r="23" spans="2:8" ht="15">
      <c r="B23" s="9" t="s">
        <v>72</v>
      </c>
      <c r="C23" s="188">
        <v>33</v>
      </c>
      <c r="D23" s="154">
        <f aca="true" t="shared" si="4" ref="D23:D31">C23/C$31</f>
        <v>0.015306122448979591</v>
      </c>
      <c r="E23" s="188">
        <v>60</v>
      </c>
      <c r="F23" s="143">
        <f aca="true" t="shared" si="5" ref="F23:F31">E23/E$31</f>
        <v>0.2112676056338028</v>
      </c>
      <c r="G23" s="12">
        <f aca="true" t="shared" si="6" ref="G23:G31">E23-C23</f>
        <v>27</v>
      </c>
      <c r="H23" s="144">
        <f>(E23-C23)/ABS(C23)</f>
        <v>0.8181818181818182</v>
      </c>
    </row>
    <row r="24" spans="2:8" ht="15">
      <c r="B24" s="9" t="s">
        <v>12</v>
      </c>
      <c r="C24" s="188">
        <v>107</v>
      </c>
      <c r="D24" s="154">
        <f t="shared" si="4"/>
        <v>0.04962894248608534</v>
      </c>
      <c r="E24" s="188">
        <v>48</v>
      </c>
      <c r="F24" s="143">
        <f t="shared" si="5"/>
        <v>0.16901408450704225</v>
      </c>
      <c r="G24" s="12">
        <f t="shared" si="6"/>
        <v>-59</v>
      </c>
      <c r="H24" s="144">
        <f>(E24-C24)/ABS(C24)</f>
        <v>-0.5514018691588785</v>
      </c>
    </row>
    <row r="25" spans="2:8" ht="15">
      <c r="B25" s="9" t="s">
        <v>68</v>
      </c>
      <c r="C25" s="188">
        <v>54</v>
      </c>
      <c r="D25" s="154">
        <f t="shared" si="4"/>
        <v>0.02504638218923933</v>
      </c>
      <c r="E25" s="188">
        <v>41</v>
      </c>
      <c r="F25" s="143">
        <f t="shared" si="5"/>
        <v>0.1443661971830986</v>
      </c>
      <c r="G25" s="12">
        <f t="shared" si="6"/>
        <v>-13</v>
      </c>
      <c r="H25" s="144">
        <f>(E25-C25)/ABS(C25)</f>
        <v>-0.24074074074074073</v>
      </c>
    </row>
    <row r="26" spans="2:8" ht="15">
      <c r="B26" s="9" t="s">
        <v>34</v>
      </c>
      <c r="C26" s="188">
        <v>360</v>
      </c>
      <c r="D26" s="154">
        <f t="shared" si="4"/>
        <v>0.16697588126159554</v>
      </c>
      <c r="E26" s="188">
        <v>10</v>
      </c>
      <c r="F26" s="143">
        <f t="shared" si="5"/>
        <v>0.035211267605633804</v>
      </c>
      <c r="G26" s="12">
        <f t="shared" si="6"/>
        <v>-350</v>
      </c>
      <c r="H26" s="144">
        <f aca="true" t="shared" si="7" ref="H26:H31">(E26-C26)/ABS(C26)</f>
        <v>-0.9722222222222222</v>
      </c>
    </row>
    <row r="27" spans="2:8" ht="15">
      <c r="B27" s="9" t="s">
        <v>3</v>
      </c>
      <c r="C27" s="188">
        <v>294</v>
      </c>
      <c r="D27" s="154">
        <f t="shared" si="4"/>
        <v>0.13636363636363635</v>
      </c>
      <c r="E27" s="188">
        <v>2</v>
      </c>
      <c r="F27" s="143">
        <f t="shared" si="5"/>
        <v>0.007042253521126761</v>
      </c>
      <c r="G27" s="12">
        <f t="shared" si="6"/>
        <v>-292</v>
      </c>
      <c r="H27" s="144">
        <f t="shared" si="7"/>
        <v>-0.9931972789115646</v>
      </c>
    </row>
    <row r="28" spans="2:8" ht="15">
      <c r="B28" s="9" t="s">
        <v>21</v>
      </c>
      <c r="C28" s="188">
        <v>211</v>
      </c>
      <c r="D28" s="154">
        <f t="shared" si="4"/>
        <v>0.09786641929499072</v>
      </c>
      <c r="E28" s="188">
        <v>5</v>
      </c>
      <c r="F28" s="143">
        <f t="shared" si="5"/>
        <v>0.017605633802816902</v>
      </c>
      <c r="G28" s="12">
        <f t="shared" si="6"/>
        <v>-206</v>
      </c>
      <c r="H28" s="144">
        <f t="shared" si="7"/>
        <v>-0.976303317535545</v>
      </c>
    </row>
    <row r="29" spans="2:8" ht="15">
      <c r="B29" s="9" t="s">
        <v>71</v>
      </c>
      <c r="C29" s="188">
        <v>7</v>
      </c>
      <c r="D29" s="154">
        <f t="shared" si="4"/>
        <v>0.003246753246753247</v>
      </c>
      <c r="E29" s="188">
        <v>9</v>
      </c>
      <c r="F29" s="143">
        <f t="shared" si="5"/>
        <v>0.03169014084507042</v>
      </c>
      <c r="G29" s="12">
        <f t="shared" si="6"/>
        <v>2</v>
      </c>
      <c r="H29" s="144">
        <f t="shared" si="7"/>
        <v>0.2857142857142857</v>
      </c>
    </row>
    <row r="30" spans="2:8" ht="15">
      <c r="B30" s="9" t="s">
        <v>4</v>
      </c>
      <c r="C30" s="188">
        <v>1090</v>
      </c>
      <c r="D30" s="154">
        <f t="shared" si="4"/>
        <v>0.5055658627087198</v>
      </c>
      <c r="E30" s="188">
        <v>109</v>
      </c>
      <c r="F30" s="143">
        <f t="shared" si="5"/>
        <v>0.38380281690140844</v>
      </c>
      <c r="G30" s="12">
        <f t="shared" si="6"/>
        <v>-981</v>
      </c>
      <c r="H30" s="144">
        <f t="shared" si="7"/>
        <v>-0.9</v>
      </c>
    </row>
    <row r="31" spans="2:8" ht="15" thickBot="1">
      <c r="B31" s="10" t="s">
        <v>22</v>
      </c>
      <c r="C31" s="91">
        <f>SUM(C23:C30)</f>
        <v>2156</v>
      </c>
      <c r="D31" s="92">
        <f t="shared" si="4"/>
        <v>1</v>
      </c>
      <c r="E31" s="91">
        <f>SUM(E23:E30)</f>
        <v>284</v>
      </c>
      <c r="F31" s="93">
        <f t="shared" si="5"/>
        <v>1</v>
      </c>
      <c r="G31" s="14">
        <f t="shared" si="6"/>
        <v>-1872</v>
      </c>
      <c r="H31" s="38">
        <f t="shared" si="7"/>
        <v>-0.8682745825602969</v>
      </c>
    </row>
    <row r="32" spans="2:8" ht="14.25">
      <c r="B32" s="86"/>
      <c r="C32" s="86"/>
      <c r="D32" s="86"/>
      <c r="E32" s="86"/>
      <c r="F32" s="86"/>
      <c r="G32" s="86"/>
      <c r="H32" s="86"/>
    </row>
    <row r="33" spans="2:8" ht="15">
      <c r="B33" s="8"/>
      <c r="C33" s="8"/>
      <c r="D33" s="8"/>
      <c r="E33" s="8"/>
      <c r="F33" s="8"/>
      <c r="G33" s="8"/>
      <c r="H33" s="8"/>
    </row>
    <row r="34" spans="3:8" ht="15">
      <c r="C34" s="22"/>
      <c r="D34" s="8"/>
      <c r="E34" s="8"/>
      <c r="F34" s="8"/>
      <c r="G34" s="8"/>
      <c r="H34" s="8"/>
    </row>
    <row r="35" spans="3:8" ht="15">
      <c r="C35" s="22"/>
      <c r="D35" s="8"/>
      <c r="E35" s="8"/>
      <c r="F35" s="8"/>
      <c r="G35" s="8"/>
      <c r="H35" s="8"/>
    </row>
    <row r="36" spans="3:8" ht="15">
      <c r="C36" s="22"/>
      <c r="D36" s="8"/>
      <c r="E36" s="8"/>
      <c r="F36" s="8"/>
      <c r="G36" s="8"/>
      <c r="H36" s="8"/>
    </row>
    <row r="37" spans="3:8" ht="15">
      <c r="C37" s="22"/>
      <c r="D37" s="8"/>
      <c r="E37" s="8"/>
      <c r="F37" s="8"/>
      <c r="G37" s="8"/>
      <c r="H37" s="8"/>
    </row>
    <row r="38" spans="3:8" ht="15">
      <c r="C38" s="22"/>
      <c r="D38" s="8"/>
      <c r="E38" s="8"/>
      <c r="F38" s="8"/>
      <c r="G38" s="8"/>
      <c r="H38" s="8"/>
    </row>
    <row r="39" spans="3:8" ht="15">
      <c r="C39" s="22"/>
      <c r="D39" s="8"/>
      <c r="E39" s="8"/>
      <c r="F39" s="8"/>
      <c r="G39" s="8"/>
      <c r="H39" s="8"/>
    </row>
    <row r="40" spans="3:8" ht="15">
      <c r="C40" s="22"/>
      <c r="D40" s="8"/>
      <c r="E40" s="8"/>
      <c r="F40" s="8"/>
      <c r="G40" s="8"/>
      <c r="H40" s="8"/>
    </row>
    <row r="41" spans="3:8" ht="15">
      <c r="C41" s="22"/>
      <c r="D41" s="8"/>
      <c r="E41" s="8"/>
      <c r="F41" s="8"/>
      <c r="G41" s="8"/>
      <c r="H41" s="8"/>
    </row>
    <row r="42" spans="3:8" ht="15">
      <c r="C42" s="22"/>
      <c r="D42" s="8"/>
      <c r="E42" s="8"/>
      <c r="F42" s="8"/>
      <c r="G42" s="8"/>
      <c r="H42" s="8"/>
    </row>
    <row r="43" spans="3:8" ht="15">
      <c r="C43" s="22"/>
      <c r="D43" s="8"/>
      <c r="E43" s="8"/>
      <c r="F43" s="8"/>
      <c r="G43" s="8"/>
      <c r="H43" s="8"/>
    </row>
    <row r="44" spans="3:8" ht="15">
      <c r="C44" s="22"/>
      <c r="D44" s="8"/>
      <c r="E44" s="8"/>
      <c r="F44" s="8"/>
      <c r="G44" s="8"/>
      <c r="H44" s="8"/>
    </row>
    <row r="45" spans="3:8" ht="15">
      <c r="C45" s="22"/>
      <c r="D45" s="8"/>
      <c r="E45" s="8"/>
      <c r="F45" s="8"/>
      <c r="G45" s="8"/>
      <c r="H45" s="8"/>
    </row>
    <row r="46" spans="3:8" ht="15">
      <c r="C46" s="22"/>
      <c r="D46" s="8"/>
      <c r="E46" s="8"/>
      <c r="F46" s="8"/>
      <c r="G46" s="8"/>
      <c r="H46" s="8"/>
    </row>
    <row r="47" spans="3:8" ht="15">
      <c r="C47" s="22"/>
      <c r="D47" s="8"/>
      <c r="E47" s="8"/>
      <c r="F47" s="8"/>
      <c r="G47" s="8"/>
      <c r="H47" s="8"/>
    </row>
    <row r="48" spans="3:8" ht="15">
      <c r="C48" s="22"/>
      <c r="D48" s="8"/>
      <c r="E48" s="8"/>
      <c r="F48" s="8"/>
      <c r="G48" s="8"/>
      <c r="H48" s="8"/>
    </row>
    <row r="49" spans="3:8" ht="15">
      <c r="C49" s="22"/>
      <c r="D49" s="8"/>
      <c r="E49" s="8"/>
      <c r="F49" s="8"/>
      <c r="G49" s="8"/>
      <c r="H49" s="8"/>
    </row>
    <row r="50" spans="3:8" ht="15">
      <c r="C50" s="22"/>
      <c r="D50" s="8"/>
      <c r="E50" s="8"/>
      <c r="F50" s="8"/>
      <c r="G50" s="8"/>
      <c r="H50" s="8"/>
    </row>
    <row r="51" spans="3:8" ht="15">
      <c r="C51" s="22"/>
      <c r="D51" s="8"/>
      <c r="E51" s="8"/>
      <c r="F51" s="8"/>
      <c r="G51" s="8"/>
      <c r="H51" s="8"/>
    </row>
    <row r="52" spans="3:8" ht="15">
      <c r="C52" s="22"/>
      <c r="D52" s="8"/>
      <c r="E52" s="8"/>
      <c r="F52" s="8"/>
      <c r="G52" s="8"/>
      <c r="H52" s="8"/>
    </row>
    <row r="53" spans="3:8" ht="15">
      <c r="C53" s="22"/>
      <c r="D53" s="8"/>
      <c r="E53" s="8"/>
      <c r="F53" s="8"/>
      <c r="G53" s="8"/>
      <c r="H53" s="8"/>
    </row>
    <row r="54" spans="3:8" ht="15">
      <c r="C54" s="22"/>
      <c r="D54" s="8"/>
      <c r="E54" s="8"/>
      <c r="F54" s="8"/>
      <c r="G54" s="8"/>
      <c r="H54" s="8"/>
    </row>
  </sheetData>
  <sheetProtection/>
  <mergeCells count="3">
    <mergeCell ref="B3:H3"/>
    <mergeCell ref="B7:H7"/>
    <mergeCell ref="B21:H21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33"/>
  <sheetViews>
    <sheetView zoomScaleSheetLayoutView="100" zoomScalePageLayoutView="0" workbookViewId="0" topLeftCell="A1">
      <selection activeCell="H48" sqref="H48"/>
    </sheetView>
  </sheetViews>
  <sheetFormatPr defaultColWidth="9.00390625" defaultRowHeight="12.75"/>
  <cols>
    <col min="1" max="1" width="6.375" style="0" customWidth="1"/>
    <col min="2" max="2" width="16.625" style="0" customWidth="1"/>
    <col min="3" max="3" width="11.875" style="0" customWidth="1"/>
    <col min="4" max="4" width="11.00390625" style="0" customWidth="1"/>
    <col min="5" max="5" width="11.375" style="0" customWidth="1"/>
    <col min="6" max="6" width="11.00390625" style="0" customWidth="1"/>
    <col min="7" max="7" width="10.875" style="0" customWidth="1"/>
    <col min="8" max="8" width="10.75390625" style="0" customWidth="1"/>
    <col min="9" max="9" width="6.00390625" style="0" customWidth="1"/>
    <col min="11" max="11" width="13.875" style="0" bestFit="1" customWidth="1"/>
    <col min="12" max="12" width="14.375" style="0" bestFit="1" customWidth="1"/>
    <col min="13" max="13" width="18.75390625" style="0" bestFit="1" customWidth="1"/>
    <col min="14" max="14" width="14.375" style="0" bestFit="1" customWidth="1"/>
  </cols>
  <sheetData>
    <row r="3" spans="2:8" ht="45" customHeight="1">
      <c r="B3" s="221" t="s">
        <v>90</v>
      </c>
      <c r="C3" s="222"/>
      <c r="D3" s="222"/>
      <c r="E3" s="222"/>
      <c r="F3" s="222"/>
      <c r="G3" s="222"/>
      <c r="H3" s="223"/>
    </row>
    <row r="4" spans="2:8" ht="14.25">
      <c r="B4" s="85"/>
      <c r="C4" s="85"/>
      <c r="D4" s="85"/>
      <c r="E4" s="85"/>
      <c r="F4" s="85"/>
      <c r="G4" s="85"/>
      <c r="H4" s="85"/>
    </row>
    <row r="5" spans="2:8" ht="14.25">
      <c r="B5" s="85"/>
      <c r="C5" s="85"/>
      <c r="D5" s="85"/>
      <c r="E5" s="85"/>
      <c r="F5" s="85"/>
      <c r="G5" s="85"/>
      <c r="H5" s="85"/>
    </row>
    <row r="6" spans="2:8" ht="15" thickBot="1">
      <c r="B6" s="85"/>
      <c r="C6" s="85"/>
      <c r="D6" s="85"/>
      <c r="E6" s="85"/>
      <c r="F6" s="85"/>
      <c r="G6" s="85"/>
      <c r="H6" s="85"/>
    </row>
    <row r="7" spans="2:8" ht="45.75" customHeight="1">
      <c r="B7" s="224" t="s">
        <v>36</v>
      </c>
      <c r="C7" s="225"/>
      <c r="D7" s="225"/>
      <c r="E7" s="225"/>
      <c r="F7" s="225"/>
      <c r="G7" s="225"/>
      <c r="H7" s="226"/>
    </row>
    <row r="8" spans="2:8" ht="50.25" customHeight="1">
      <c r="B8" s="13" t="s">
        <v>2</v>
      </c>
      <c r="C8" s="19" t="s">
        <v>86</v>
      </c>
      <c r="D8" s="19" t="s">
        <v>44</v>
      </c>
      <c r="E8" s="19" t="s">
        <v>87</v>
      </c>
      <c r="F8" s="19" t="s">
        <v>44</v>
      </c>
      <c r="G8" s="19" t="s">
        <v>25</v>
      </c>
      <c r="H8" s="20" t="s">
        <v>26</v>
      </c>
    </row>
    <row r="9" spans="2:8" ht="15">
      <c r="B9" s="9" t="s">
        <v>34</v>
      </c>
      <c r="C9" s="153">
        <v>97</v>
      </c>
      <c r="D9" s="154">
        <f aca="true" t="shared" si="0" ref="D9:D17">C9/C$17</f>
        <v>0.10777777777777778</v>
      </c>
      <c r="E9" s="153">
        <v>67</v>
      </c>
      <c r="F9" s="147">
        <f aca="true" t="shared" si="1" ref="F9:F17">E9/E$17</f>
        <v>0.17268041237113402</v>
      </c>
      <c r="G9" s="146">
        <f aca="true" t="shared" si="2" ref="G9:G17">E9-C9</f>
        <v>-30</v>
      </c>
      <c r="H9" s="152">
        <f aca="true" t="shared" si="3" ref="H9:H17">(E9-C9)/ABS(C9)</f>
        <v>-0.30927835051546393</v>
      </c>
    </row>
    <row r="10" spans="2:8" ht="15">
      <c r="B10" s="9" t="s">
        <v>60</v>
      </c>
      <c r="C10" s="153">
        <v>140</v>
      </c>
      <c r="D10" s="154">
        <f t="shared" si="0"/>
        <v>0.15555555555555556</v>
      </c>
      <c r="E10" s="153">
        <v>51</v>
      </c>
      <c r="F10" s="147">
        <f t="shared" si="1"/>
        <v>0.13144329896907217</v>
      </c>
      <c r="G10" s="146">
        <f t="shared" si="2"/>
        <v>-89</v>
      </c>
      <c r="H10" s="152">
        <f t="shared" si="3"/>
        <v>-0.6357142857142857</v>
      </c>
    </row>
    <row r="11" spans="2:8" ht="15">
      <c r="B11" s="9" t="s">
        <v>71</v>
      </c>
      <c r="C11" s="153">
        <v>25</v>
      </c>
      <c r="D11" s="154">
        <f t="shared" si="0"/>
        <v>0.027777777777777776</v>
      </c>
      <c r="E11" s="153">
        <v>28</v>
      </c>
      <c r="F11" s="147">
        <f t="shared" si="1"/>
        <v>0.07216494845360824</v>
      </c>
      <c r="G11" s="146">
        <f t="shared" si="2"/>
        <v>3</v>
      </c>
      <c r="H11" s="152">
        <f t="shared" si="3"/>
        <v>0.12</v>
      </c>
    </row>
    <row r="12" spans="2:8" ht="15">
      <c r="B12" s="9" t="s">
        <v>3</v>
      </c>
      <c r="C12" s="153">
        <v>73</v>
      </c>
      <c r="D12" s="154">
        <f t="shared" si="0"/>
        <v>0.0811111111111111</v>
      </c>
      <c r="E12" s="153">
        <v>24</v>
      </c>
      <c r="F12" s="147">
        <f t="shared" si="1"/>
        <v>0.061855670103092786</v>
      </c>
      <c r="G12" s="146">
        <f t="shared" si="2"/>
        <v>-49</v>
      </c>
      <c r="H12" s="152">
        <v>13</v>
      </c>
    </row>
    <row r="13" spans="2:8" ht="15">
      <c r="B13" s="9" t="s">
        <v>67</v>
      </c>
      <c r="C13" s="153">
        <v>9</v>
      </c>
      <c r="D13" s="154">
        <f t="shared" si="0"/>
        <v>0.01</v>
      </c>
      <c r="E13" s="153">
        <v>22</v>
      </c>
      <c r="F13" s="147">
        <f t="shared" si="1"/>
        <v>0.05670103092783505</v>
      </c>
      <c r="G13" s="146">
        <f t="shared" si="2"/>
        <v>13</v>
      </c>
      <c r="H13" s="152">
        <f t="shared" si="3"/>
        <v>1.4444444444444444</v>
      </c>
    </row>
    <row r="14" spans="2:8" ht="15">
      <c r="B14" s="9" t="s">
        <v>47</v>
      </c>
      <c r="C14" s="153">
        <v>48</v>
      </c>
      <c r="D14" s="154">
        <f t="shared" si="0"/>
        <v>0.05333333333333334</v>
      </c>
      <c r="E14" s="153">
        <v>33</v>
      </c>
      <c r="F14" s="147">
        <f t="shared" si="1"/>
        <v>0.08505154639175258</v>
      </c>
      <c r="G14" s="146">
        <f t="shared" si="2"/>
        <v>-15</v>
      </c>
      <c r="H14" s="152">
        <f t="shared" si="3"/>
        <v>-0.3125</v>
      </c>
    </row>
    <row r="15" spans="2:8" ht="15">
      <c r="B15" s="99" t="s">
        <v>59</v>
      </c>
      <c r="C15" s="151">
        <v>186</v>
      </c>
      <c r="D15" s="154">
        <f t="shared" si="0"/>
        <v>0.20666666666666667</v>
      </c>
      <c r="E15" s="151">
        <v>19</v>
      </c>
      <c r="F15" s="147">
        <f t="shared" si="1"/>
        <v>0.04896907216494845</v>
      </c>
      <c r="G15" s="146">
        <f t="shared" si="2"/>
        <v>-167</v>
      </c>
      <c r="H15" s="152">
        <f t="shared" si="3"/>
        <v>-0.8978494623655914</v>
      </c>
    </row>
    <row r="16" spans="2:8" ht="15">
      <c r="B16" s="99" t="s">
        <v>4</v>
      </c>
      <c r="C16" s="151">
        <v>322</v>
      </c>
      <c r="D16" s="154">
        <f t="shared" si="0"/>
        <v>0.35777777777777775</v>
      </c>
      <c r="E16" s="151">
        <v>144</v>
      </c>
      <c r="F16" s="147">
        <f t="shared" si="1"/>
        <v>0.3711340206185567</v>
      </c>
      <c r="G16" s="146">
        <f t="shared" si="2"/>
        <v>-178</v>
      </c>
      <c r="H16" s="152">
        <f t="shared" si="3"/>
        <v>-0.5527950310559007</v>
      </c>
    </row>
    <row r="17" spans="2:8" ht="15" thickBot="1">
      <c r="B17" s="10" t="s">
        <v>22</v>
      </c>
      <c r="C17" s="14">
        <f>SUM(C9:C16)</f>
        <v>900</v>
      </c>
      <c r="D17" s="92">
        <f t="shared" si="0"/>
        <v>1</v>
      </c>
      <c r="E17" s="14">
        <f>SUM(E9:E16)</f>
        <v>388</v>
      </c>
      <c r="F17" s="92">
        <f t="shared" si="1"/>
        <v>1</v>
      </c>
      <c r="G17" s="14">
        <f t="shared" si="2"/>
        <v>-512</v>
      </c>
      <c r="H17" s="37">
        <f t="shared" si="3"/>
        <v>-0.5688888888888889</v>
      </c>
    </row>
    <row r="18" spans="2:8" ht="14.25">
      <c r="B18" s="85"/>
      <c r="C18" s="85"/>
      <c r="D18" s="85"/>
      <c r="E18" s="85"/>
      <c r="F18" s="85"/>
      <c r="G18" s="85"/>
      <c r="H18" s="85"/>
    </row>
    <row r="19" spans="2:8" ht="14.25">
      <c r="B19" s="85"/>
      <c r="C19" s="85"/>
      <c r="D19" s="85"/>
      <c r="E19" s="85"/>
      <c r="F19" s="85"/>
      <c r="G19" s="85"/>
      <c r="H19" s="85"/>
    </row>
    <row r="20" spans="2:8" ht="15" thickBot="1">
      <c r="B20" s="85"/>
      <c r="C20" s="85"/>
      <c r="D20" s="85"/>
      <c r="E20" s="85"/>
      <c r="F20" s="85"/>
      <c r="G20" s="85"/>
      <c r="H20" s="85"/>
    </row>
    <row r="21" spans="2:8" ht="36" customHeight="1">
      <c r="B21" s="224" t="s">
        <v>37</v>
      </c>
      <c r="C21" s="225"/>
      <c r="D21" s="225"/>
      <c r="E21" s="225"/>
      <c r="F21" s="225"/>
      <c r="G21" s="225"/>
      <c r="H21" s="226"/>
    </row>
    <row r="22" spans="2:8" ht="48.75" customHeight="1">
      <c r="B22" s="13" t="s">
        <v>2</v>
      </c>
      <c r="C22" s="19" t="s">
        <v>86</v>
      </c>
      <c r="D22" s="19" t="s">
        <v>44</v>
      </c>
      <c r="E22" s="19" t="s">
        <v>87</v>
      </c>
      <c r="F22" s="19" t="s">
        <v>44</v>
      </c>
      <c r="G22" s="19" t="s">
        <v>25</v>
      </c>
      <c r="H22" s="20" t="s">
        <v>26</v>
      </c>
    </row>
    <row r="23" spans="2:12" ht="15">
      <c r="B23" s="9" t="s">
        <v>60</v>
      </c>
      <c r="C23" s="189">
        <v>48</v>
      </c>
      <c r="D23" s="154">
        <f aca="true" t="shared" si="4" ref="D23:D30">C23/C$31</f>
        <v>0.055299539170506916</v>
      </c>
      <c r="E23" s="153">
        <v>34</v>
      </c>
      <c r="F23" s="15">
        <f>E23/E$31</f>
        <v>0.17708333333333334</v>
      </c>
      <c r="G23" s="12">
        <f>E23-C23</f>
        <v>-14</v>
      </c>
      <c r="H23" s="16">
        <f aca="true" t="shared" si="5" ref="H23:H28">(E23-C23)/ABS(C23)</f>
        <v>-0.2916666666666667</v>
      </c>
      <c r="L23" s="139"/>
    </row>
    <row r="24" spans="2:8" ht="15">
      <c r="B24" s="9" t="s">
        <v>3</v>
      </c>
      <c r="C24" s="189">
        <v>272</v>
      </c>
      <c r="D24" s="154">
        <f t="shared" si="4"/>
        <v>0.31336405529953915</v>
      </c>
      <c r="E24" s="153">
        <v>21</v>
      </c>
      <c r="F24" s="15">
        <f aca="true" t="shared" si="6" ref="F24:F30">E24/E$31</f>
        <v>0.109375</v>
      </c>
      <c r="G24" s="12">
        <f aca="true" t="shared" si="7" ref="G24:G30">E24-C24</f>
        <v>-251</v>
      </c>
      <c r="H24" s="16">
        <f t="shared" si="5"/>
        <v>-0.9227941176470589</v>
      </c>
    </row>
    <row r="25" spans="2:8" ht="15">
      <c r="B25" s="9" t="s">
        <v>59</v>
      </c>
      <c r="C25" s="153">
        <v>37</v>
      </c>
      <c r="D25" s="154">
        <f t="shared" si="4"/>
        <v>0.04262672811059908</v>
      </c>
      <c r="E25" s="153">
        <v>18</v>
      </c>
      <c r="F25" s="15">
        <f t="shared" si="6"/>
        <v>0.09375</v>
      </c>
      <c r="G25" s="12">
        <f t="shared" si="7"/>
        <v>-19</v>
      </c>
      <c r="H25" s="16">
        <f t="shared" si="5"/>
        <v>-0.5135135135135135</v>
      </c>
    </row>
    <row r="26" spans="2:8" ht="15">
      <c r="B26" s="9" t="s">
        <v>48</v>
      </c>
      <c r="C26" s="153">
        <v>159</v>
      </c>
      <c r="D26" s="154">
        <f t="shared" si="4"/>
        <v>0.18317972350230416</v>
      </c>
      <c r="E26" s="153">
        <v>14</v>
      </c>
      <c r="F26" s="15">
        <f t="shared" si="6"/>
        <v>0.07291666666666667</v>
      </c>
      <c r="G26" s="12">
        <f t="shared" si="7"/>
        <v>-145</v>
      </c>
      <c r="H26" s="16">
        <f t="shared" si="5"/>
        <v>-0.9119496855345912</v>
      </c>
    </row>
    <row r="27" spans="2:8" ht="15">
      <c r="B27" s="9" t="s">
        <v>47</v>
      </c>
      <c r="C27" s="153">
        <v>82</v>
      </c>
      <c r="D27" s="154">
        <f t="shared" si="4"/>
        <v>0.0944700460829493</v>
      </c>
      <c r="E27" s="153">
        <v>22</v>
      </c>
      <c r="F27" s="15">
        <f t="shared" si="6"/>
        <v>0.11458333333333333</v>
      </c>
      <c r="G27" s="12">
        <f t="shared" si="7"/>
        <v>-60</v>
      </c>
      <c r="H27" s="16">
        <f t="shared" si="5"/>
        <v>-0.7317073170731707</v>
      </c>
    </row>
    <row r="28" spans="2:8" ht="15">
      <c r="B28" s="9" t="s">
        <v>34</v>
      </c>
      <c r="C28" s="153">
        <v>47</v>
      </c>
      <c r="D28" s="154">
        <f t="shared" si="4"/>
        <v>0.05414746543778802</v>
      </c>
      <c r="E28" s="153">
        <v>10</v>
      </c>
      <c r="F28" s="15">
        <f t="shared" si="6"/>
        <v>0.052083333333333336</v>
      </c>
      <c r="G28" s="12">
        <f t="shared" si="7"/>
        <v>-37</v>
      </c>
      <c r="H28" s="16">
        <f t="shared" si="5"/>
        <v>-0.7872340425531915</v>
      </c>
    </row>
    <row r="29" spans="2:8" ht="15">
      <c r="B29" s="9" t="s">
        <v>61</v>
      </c>
      <c r="C29" s="153">
        <v>48</v>
      </c>
      <c r="D29" s="154">
        <f t="shared" si="4"/>
        <v>0.055299539170506916</v>
      </c>
      <c r="E29" s="153">
        <v>5</v>
      </c>
      <c r="F29" s="15">
        <f t="shared" si="6"/>
        <v>0.026041666666666668</v>
      </c>
      <c r="G29" s="12">
        <f t="shared" si="7"/>
        <v>-43</v>
      </c>
      <c r="H29" s="16">
        <v>13</v>
      </c>
    </row>
    <row r="30" spans="2:8" ht="15">
      <c r="B30" s="9" t="s">
        <v>4</v>
      </c>
      <c r="C30" s="153">
        <v>175</v>
      </c>
      <c r="D30" s="154">
        <f t="shared" si="4"/>
        <v>0.20161290322580644</v>
      </c>
      <c r="E30" s="153">
        <v>68</v>
      </c>
      <c r="F30" s="15">
        <f t="shared" si="6"/>
        <v>0.3541666666666667</v>
      </c>
      <c r="G30" s="12">
        <f t="shared" si="7"/>
        <v>-107</v>
      </c>
      <c r="H30" s="16">
        <f>(E30-C30)/ABS(C30)</f>
        <v>-0.6114285714285714</v>
      </c>
    </row>
    <row r="31" spans="2:8" ht="15" thickBot="1">
      <c r="B31" s="10" t="s">
        <v>22</v>
      </c>
      <c r="C31" s="14">
        <f>SUM(C23:C30)</f>
        <v>868</v>
      </c>
      <c r="D31" s="92">
        <f>C31/C$31</f>
        <v>1</v>
      </c>
      <c r="E31" s="14">
        <f>SUM(E23:E30)</f>
        <v>192</v>
      </c>
      <c r="F31" s="92">
        <f>E31/E$31</f>
        <v>1</v>
      </c>
      <c r="G31" s="14">
        <f>E31-C31</f>
        <v>-676</v>
      </c>
      <c r="H31" s="37">
        <f>(E31-C31)/ABS(C31)</f>
        <v>-0.7788018433179723</v>
      </c>
    </row>
    <row r="32" spans="2:5" ht="15">
      <c r="B32" s="130"/>
      <c r="C32" s="131"/>
      <c r="D32" s="130"/>
      <c r="E32" s="131"/>
    </row>
    <row r="33" ht="15">
      <c r="E33" s="129"/>
    </row>
  </sheetData>
  <sheetProtection/>
  <mergeCells count="3">
    <mergeCell ref="B7:H7"/>
    <mergeCell ref="B3:H3"/>
    <mergeCell ref="B21:H21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K25"/>
  <sheetViews>
    <sheetView zoomScaleSheetLayoutView="130" zoomScalePageLayoutView="0" workbookViewId="0" topLeftCell="A1">
      <selection activeCell="H47" sqref="H47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11.375" style="0" customWidth="1"/>
    <col min="4" max="4" width="10.25390625" style="0" customWidth="1"/>
    <col min="5" max="5" width="10.625" style="0" customWidth="1"/>
    <col min="6" max="6" width="10.875" style="0" customWidth="1"/>
    <col min="7" max="7" width="10.125" style="0" customWidth="1"/>
    <col min="8" max="8" width="10.75390625" style="0" customWidth="1"/>
    <col min="9" max="9" width="5.625" style="0" customWidth="1"/>
    <col min="11" max="11" width="13.875" style="0" bestFit="1" customWidth="1"/>
    <col min="12" max="12" width="14.375" style="0" bestFit="1" customWidth="1"/>
    <col min="13" max="13" width="18.75390625" style="0" bestFit="1" customWidth="1"/>
    <col min="14" max="14" width="14.375" style="0" bestFit="1" customWidth="1"/>
  </cols>
  <sheetData>
    <row r="3" spans="2:8" ht="39.75" customHeight="1">
      <c r="B3" s="221" t="s">
        <v>96</v>
      </c>
      <c r="C3" s="222"/>
      <c r="D3" s="222"/>
      <c r="E3" s="222"/>
      <c r="F3" s="222"/>
      <c r="G3" s="222"/>
      <c r="H3" s="223"/>
    </row>
    <row r="4" spans="2:11" ht="14.25">
      <c r="B4" s="85"/>
      <c r="C4" s="85"/>
      <c r="D4" s="85"/>
      <c r="E4" s="85"/>
      <c r="F4" s="85"/>
      <c r="G4" s="85"/>
      <c r="H4" s="85"/>
      <c r="K4" s="168"/>
    </row>
    <row r="5" spans="2:8" ht="14.25">
      <c r="B5" s="178"/>
      <c r="C5" s="178"/>
      <c r="D5" s="178"/>
      <c r="E5" s="178"/>
      <c r="F5" s="178"/>
      <c r="G5" s="178"/>
      <c r="H5" s="178"/>
    </row>
    <row r="6" spans="2:8" ht="15" thickBot="1">
      <c r="B6" s="85"/>
      <c r="C6" s="85"/>
      <c r="D6" s="85"/>
      <c r="E6" s="85"/>
      <c r="F6" s="85"/>
      <c r="G6" s="85"/>
      <c r="H6" s="85"/>
    </row>
    <row r="7" spans="2:8" ht="48.75" customHeight="1">
      <c r="B7" s="224" t="s">
        <v>73</v>
      </c>
      <c r="C7" s="225"/>
      <c r="D7" s="225"/>
      <c r="E7" s="225"/>
      <c r="F7" s="225"/>
      <c r="G7" s="225"/>
      <c r="H7" s="226"/>
    </row>
    <row r="8" spans="2:8" ht="53.25" customHeight="1">
      <c r="B8" s="13" t="s">
        <v>2</v>
      </c>
      <c r="C8" s="19" t="s">
        <v>86</v>
      </c>
      <c r="D8" s="19" t="s">
        <v>44</v>
      </c>
      <c r="E8" s="19" t="s">
        <v>87</v>
      </c>
      <c r="F8" s="19" t="s">
        <v>44</v>
      </c>
      <c r="G8" s="19" t="s">
        <v>25</v>
      </c>
      <c r="H8" s="20" t="s">
        <v>26</v>
      </c>
    </row>
    <row r="9" spans="2:8" ht="15">
      <c r="B9" s="9" t="s">
        <v>34</v>
      </c>
      <c r="C9" s="153">
        <v>41</v>
      </c>
      <c r="D9" s="154">
        <f aca="true" t="shared" si="0" ref="D9:D17">C9/C$17</f>
        <v>0.05750350631136045</v>
      </c>
      <c r="E9" s="153">
        <v>57</v>
      </c>
      <c r="F9" s="154">
        <f aca="true" t="shared" si="1" ref="F9:F17">E9/E$17</f>
        <v>0.15240641711229946</v>
      </c>
      <c r="G9" s="153">
        <f aca="true" t="shared" si="2" ref="G9:G17">E9-C9</f>
        <v>16</v>
      </c>
      <c r="H9" s="179">
        <f aca="true" t="shared" si="3" ref="H9:H17">(E9-C9)/ABS(C9)</f>
        <v>0.3902439024390244</v>
      </c>
    </row>
    <row r="10" spans="2:8" ht="15">
      <c r="B10" s="9" t="s">
        <v>60</v>
      </c>
      <c r="C10" s="153">
        <v>30</v>
      </c>
      <c r="D10" s="154">
        <f t="shared" si="0"/>
        <v>0.04207573632538569</v>
      </c>
      <c r="E10" s="153">
        <v>50</v>
      </c>
      <c r="F10" s="154">
        <f t="shared" si="1"/>
        <v>0.13368983957219252</v>
      </c>
      <c r="G10" s="153">
        <f t="shared" si="2"/>
        <v>20</v>
      </c>
      <c r="H10" s="179">
        <f t="shared" si="3"/>
        <v>0.6666666666666666</v>
      </c>
    </row>
    <row r="11" spans="2:8" ht="15">
      <c r="B11" s="9" t="s">
        <v>12</v>
      </c>
      <c r="C11" s="153">
        <v>71</v>
      </c>
      <c r="D11" s="154">
        <f t="shared" si="0"/>
        <v>0.09957924263674614</v>
      </c>
      <c r="E11" s="153">
        <v>42</v>
      </c>
      <c r="F11" s="154">
        <f t="shared" si="1"/>
        <v>0.11229946524064172</v>
      </c>
      <c r="G11" s="153">
        <f t="shared" si="2"/>
        <v>-29</v>
      </c>
      <c r="H11" s="179">
        <f t="shared" si="3"/>
        <v>-0.4084507042253521</v>
      </c>
    </row>
    <row r="12" spans="2:8" ht="15">
      <c r="B12" s="9" t="s">
        <v>71</v>
      </c>
      <c r="C12" s="153">
        <v>9</v>
      </c>
      <c r="D12" s="154">
        <f t="shared" si="0"/>
        <v>0.012622720897615708</v>
      </c>
      <c r="E12" s="153">
        <v>33</v>
      </c>
      <c r="F12" s="154">
        <f t="shared" si="1"/>
        <v>0.08823529411764706</v>
      </c>
      <c r="G12" s="153">
        <f t="shared" si="2"/>
        <v>24</v>
      </c>
      <c r="H12" s="179">
        <f t="shared" si="3"/>
        <v>2.6666666666666665</v>
      </c>
    </row>
    <row r="13" spans="2:8" ht="15">
      <c r="B13" s="9" t="s">
        <v>59</v>
      </c>
      <c r="C13" s="153">
        <v>32</v>
      </c>
      <c r="D13" s="154">
        <f t="shared" si="0"/>
        <v>0.04488078541374474</v>
      </c>
      <c r="E13" s="153">
        <v>26</v>
      </c>
      <c r="F13" s="154">
        <f t="shared" si="1"/>
        <v>0.06951871657754011</v>
      </c>
      <c r="G13" s="153">
        <f t="shared" si="2"/>
        <v>-6</v>
      </c>
      <c r="H13" s="179">
        <f t="shared" si="3"/>
        <v>-0.1875</v>
      </c>
    </row>
    <row r="14" spans="2:8" ht="15">
      <c r="B14" s="9" t="s">
        <v>21</v>
      </c>
      <c r="C14" s="153">
        <v>231</v>
      </c>
      <c r="D14" s="154">
        <f t="shared" si="0"/>
        <v>0.32398316970546986</v>
      </c>
      <c r="E14" s="153">
        <v>13</v>
      </c>
      <c r="F14" s="154">
        <f t="shared" si="1"/>
        <v>0.034759358288770054</v>
      </c>
      <c r="G14" s="153">
        <f t="shared" si="2"/>
        <v>-218</v>
      </c>
      <c r="H14" s="179">
        <f t="shared" si="3"/>
        <v>-0.9437229437229437</v>
      </c>
    </row>
    <row r="15" spans="2:8" ht="15">
      <c r="B15" s="9" t="s">
        <v>23</v>
      </c>
      <c r="C15" s="153">
        <v>69</v>
      </c>
      <c r="D15" s="154">
        <f t="shared" si="0"/>
        <v>0.0967741935483871</v>
      </c>
      <c r="E15" s="153">
        <v>12</v>
      </c>
      <c r="F15" s="154">
        <f t="shared" si="1"/>
        <v>0.03208556149732621</v>
      </c>
      <c r="G15" s="153">
        <f t="shared" si="2"/>
        <v>-57</v>
      </c>
      <c r="H15" s="179">
        <f t="shared" si="3"/>
        <v>-0.8260869565217391</v>
      </c>
    </row>
    <row r="16" spans="2:8" ht="15">
      <c r="B16" s="99" t="s">
        <v>4</v>
      </c>
      <c r="C16" s="151">
        <v>230</v>
      </c>
      <c r="D16" s="150">
        <f t="shared" si="0"/>
        <v>0.3225806451612903</v>
      </c>
      <c r="E16" s="151">
        <v>141</v>
      </c>
      <c r="F16" s="150">
        <f t="shared" si="1"/>
        <v>0.3770053475935829</v>
      </c>
      <c r="G16" s="151">
        <f t="shared" si="2"/>
        <v>-89</v>
      </c>
      <c r="H16" s="180">
        <f t="shared" si="3"/>
        <v>-0.3869565217391304</v>
      </c>
    </row>
    <row r="17" spans="2:8" ht="15" thickBot="1">
      <c r="B17" s="10" t="s">
        <v>22</v>
      </c>
      <c r="C17" s="14">
        <f>SUM(C9:C16)</f>
        <v>713</v>
      </c>
      <c r="D17" s="92">
        <f t="shared" si="0"/>
        <v>1</v>
      </c>
      <c r="E17" s="14">
        <f>SUM(E9:E16)</f>
        <v>374</v>
      </c>
      <c r="F17" s="92">
        <f t="shared" si="1"/>
        <v>1</v>
      </c>
      <c r="G17" s="14">
        <f t="shared" si="2"/>
        <v>-339</v>
      </c>
      <c r="H17" s="11">
        <f t="shared" si="3"/>
        <v>-0.47545582047685836</v>
      </c>
    </row>
    <row r="18" spans="2:8" ht="14.25">
      <c r="B18" s="85"/>
      <c r="C18" s="85"/>
      <c r="D18" s="85"/>
      <c r="E18" s="85"/>
      <c r="F18" s="85"/>
      <c r="G18" s="85"/>
      <c r="H18" s="85"/>
    </row>
    <row r="19" spans="2:8" ht="14.25">
      <c r="B19" s="85"/>
      <c r="C19" s="85"/>
      <c r="D19" s="85"/>
      <c r="E19" s="85"/>
      <c r="F19" s="85"/>
      <c r="G19" s="85"/>
      <c r="H19" s="85"/>
    </row>
    <row r="20" spans="3:8" ht="14.25">
      <c r="C20" s="85"/>
      <c r="D20" s="85"/>
      <c r="E20" s="85"/>
      <c r="F20" s="85"/>
      <c r="G20" s="85"/>
      <c r="H20" s="85"/>
    </row>
    <row r="21" spans="3:8" ht="14.25">
      <c r="C21" s="85"/>
      <c r="D21" s="85"/>
      <c r="E21" s="85"/>
      <c r="F21" s="85"/>
      <c r="G21" s="85"/>
      <c r="H21" s="85"/>
    </row>
    <row r="22" spans="3:8" ht="14.25">
      <c r="C22" s="85"/>
      <c r="D22" s="85"/>
      <c r="E22" s="85"/>
      <c r="F22" s="85"/>
      <c r="G22" s="85"/>
      <c r="H22" s="85"/>
    </row>
    <row r="23" spans="3:8" ht="14.25">
      <c r="C23" s="85"/>
      <c r="D23" s="85"/>
      <c r="E23" s="85"/>
      <c r="F23" s="85"/>
      <c r="G23" s="85"/>
      <c r="H23" s="85"/>
    </row>
    <row r="24" spans="3:8" ht="14.25">
      <c r="C24" s="85"/>
      <c r="D24" s="85"/>
      <c r="E24" s="85"/>
      <c r="F24" s="85"/>
      <c r="G24" s="85"/>
      <c r="H24" s="85"/>
    </row>
    <row r="25" spans="3:8" ht="14.25">
      <c r="C25" s="85"/>
      <c r="D25" s="85"/>
      <c r="E25" s="85"/>
      <c r="F25" s="85"/>
      <c r="G25" s="85"/>
      <c r="H25" s="85"/>
    </row>
  </sheetData>
  <sheetProtection/>
  <mergeCells count="2">
    <mergeCell ref="B7:H7"/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J15"/>
  <sheetViews>
    <sheetView zoomScaleSheetLayoutView="110" zoomScalePageLayoutView="0" workbookViewId="0" topLeftCell="A1">
      <selection activeCell="G71" sqref="G71"/>
    </sheetView>
  </sheetViews>
  <sheetFormatPr defaultColWidth="9.00390625" defaultRowHeight="12.75"/>
  <cols>
    <col min="1" max="1" width="11.375" style="0" customWidth="1"/>
    <col min="2" max="2" width="28.25390625" style="0" customWidth="1"/>
    <col min="3" max="3" width="13.75390625" style="0" customWidth="1"/>
    <col min="4" max="4" width="14.00390625" style="0" customWidth="1"/>
    <col min="5" max="5" width="10.625" style="0" customWidth="1"/>
    <col min="6" max="6" width="11.875" style="0" customWidth="1"/>
    <col min="7" max="7" width="11.375" style="0" customWidth="1"/>
    <col min="8" max="8" width="9.25390625" style="0" customWidth="1"/>
    <col min="10" max="10" width="8.375" style="0" customWidth="1"/>
  </cols>
  <sheetData>
    <row r="3" spans="1:9" ht="21" customHeight="1">
      <c r="A3" s="51"/>
      <c r="B3" s="212" t="s">
        <v>20</v>
      </c>
      <c r="C3" s="213"/>
      <c r="D3" s="213"/>
      <c r="E3" s="213"/>
      <c r="F3" s="214"/>
      <c r="G3" s="51"/>
      <c r="H3" s="24"/>
      <c r="I3" s="24"/>
    </row>
    <row r="4" spans="1:10" ht="18" customHeight="1">
      <c r="A4" s="52"/>
      <c r="B4" s="203" t="s">
        <v>91</v>
      </c>
      <c r="C4" s="215"/>
      <c r="D4" s="215"/>
      <c r="E4" s="215"/>
      <c r="F4" s="204"/>
      <c r="G4" s="52"/>
      <c r="H4" s="23"/>
      <c r="I4" s="23"/>
      <c r="J4" s="2"/>
    </row>
    <row r="5" spans="1:8" ht="15">
      <c r="A5" s="25"/>
      <c r="B5" s="25"/>
      <c r="C5" s="25"/>
      <c r="D5" s="25"/>
      <c r="E5" s="25"/>
      <c r="F5" s="25"/>
      <c r="G5" s="25"/>
      <c r="H5" s="85"/>
    </row>
    <row r="6" spans="1:7" ht="15">
      <c r="A6" s="25"/>
      <c r="B6" s="25"/>
      <c r="C6" s="25"/>
      <c r="D6" s="25"/>
      <c r="E6" s="25"/>
      <c r="F6" s="25"/>
      <c r="G6" s="25"/>
    </row>
    <row r="7" spans="1:7" ht="14.25" customHeight="1" thickBot="1">
      <c r="A7" s="25"/>
      <c r="B7" s="25"/>
      <c r="C7" s="25"/>
      <c r="D7" s="25"/>
      <c r="E7" s="25"/>
      <c r="F7" s="25"/>
      <c r="G7" s="25"/>
    </row>
    <row r="8" spans="1:7" ht="33" customHeight="1" thickBot="1">
      <c r="A8" s="25"/>
      <c r="B8" s="103"/>
      <c r="C8" s="104" t="s">
        <v>86</v>
      </c>
      <c r="D8" s="104" t="s">
        <v>92</v>
      </c>
      <c r="E8" s="105" t="s">
        <v>25</v>
      </c>
      <c r="F8" s="106" t="s">
        <v>39</v>
      </c>
      <c r="G8" s="25"/>
    </row>
    <row r="9" spans="1:7" ht="32.25" customHeight="1">
      <c r="A9" s="25"/>
      <c r="B9" s="107" t="s">
        <v>40</v>
      </c>
      <c r="C9" s="190">
        <v>26877</v>
      </c>
      <c r="D9" s="190">
        <v>2725</v>
      </c>
      <c r="E9" s="40">
        <f>D9-C9</f>
        <v>-24152</v>
      </c>
      <c r="F9" s="47">
        <f>(D9-C9)/ABS(C9)</f>
        <v>-0.8986121963016706</v>
      </c>
      <c r="G9" s="25"/>
    </row>
    <row r="10" spans="1:7" ht="22.5" customHeight="1">
      <c r="A10" s="25"/>
      <c r="B10" s="53" t="s">
        <v>7</v>
      </c>
      <c r="C10" s="153">
        <v>614</v>
      </c>
      <c r="D10" s="153">
        <v>42</v>
      </c>
      <c r="E10" s="18">
        <f>D10-C10</f>
        <v>-572</v>
      </c>
      <c r="F10" s="16">
        <f>(D10-C10)/ABS(C10)</f>
        <v>-0.9315960912052117</v>
      </c>
      <c r="G10" s="25"/>
    </row>
    <row r="11" spans="1:7" ht="21.75" customHeight="1" thickBot="1">
      <c r="A11" s="25"/>
      <c r="B11" s="54" t="s">
        <v>1</v>
      </c>
      <c r="C11" s="169">
        <f>C9-C10</f>
        <v>26263</v>
      </c>
      <c r="D11" s="169">
        <v>2683</v>
      </c>
      <c r="E11" s="21">
        <f>D11-C11</f>
        <v>-23580</v>
      </c>
      <c r="F11" s="114">
        <f>(D11-C11)/ABS(C11)</f>
        <v>-0.8978410691847847</v>
      </c>
      <c r="G11" s="25"/>
    </row>
    <row r="12" spans="1:7" ht="32.25" customHeight="1">
      <c r="A12" s="25"/>
      <c r="B12" s="55" t="s">
        <v>41</v>
      </c>
      <c r="C12" s="157">
        <f>C10/C$9</f>
        <v>0.022844811548907988</v>
      </c>
      <c r="D12" s="148">
        <f>D10/D$9</f>
        <v>0.015412844036697248</v>
      </c>
      <c r="E12" s="109"/>
      <c r="F12" s="110"/>
      <c r="G12" s="25"/>
    </row>
    <row r="13" spans="1:7" ht="37.5" customHeight="1" thickBot="1">
      <c r="A13" s="25"/>
      <c r="B13" s="56" t="s">
        <v>42</v>
      </c>
      <c r="C13" s="158">
        <f>C11/C$9</f>
        <v>0.9771551884510921</v>
      </c>
      <c r="D13" s="149">
        <f>D11/D$9</f>
        <v>0.9845871559633027</v>
      </c>
      <c r="E13" s="111"/>
      <c r="F13" s="108"/>
      <c r="G13" s="25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</sheetData>
  <sheetProtection/>
  <mergeCells count="2"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l12z92nf</dc:creator>
  <cp:keywords/>
  <dc:description/>
  <cp:lastModifiedBy>bp0909md</cp:lastModifiedBy>
  <cp:lastPrinted>2017-09-13T10:50:13Z</cp:lastPrinted>
  <dcterms:created xsi:type="dcterms:W3CDTF">2003-11-27T11:23:38Z</dcterms:created>
  <dcterms:modified xsi:type="dcterms:W3CDTF">2017-10-30T09:38:44Z</dcterms:modified>
  <cp:category/>
  <cp:version/>
  <cp:contentType/>
  <cp:contentStatus/>
</cp:coreProperties>
</file>