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21" windowWidth="12975" windowHeight="11025" tabRatio="707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0">'0'!$B$1:$J$35</definedName>
    <definedName name="_xlnm.Print_Area" localSheetId="1">'1'!$A$1:$D$27</definedName>
    <definedName name="_xlnm.Print_Area" localSheetId="10">'10'!$B$1:$H$42</definedName>
    <definedName name="_xlnm.Print_Area" localSheetId="11">'11'!$B$1:$G$45</definedName>
    <definedName name="_xlnm.Print_Area" localSheetId="2">'2'!$A$1:$H$45</definedName>
    <definedName name="_xlnm.Print_Area" localSheetId="3">'3'!$A$1:$G$43</definedName>
    <definedName name="_xlnm.Print_Area" localSheetId="4">'4'!$A$1:$I$44</definedName>
    <definedName name="_xlnm.Print_Area" localSheetId="5">'5'!$A$1:$I$32</definedName>
    <definedName name="_xlnm.Print_Area" localSheetId="6">'6'!$A$1:$I$34</definedName>
    <definedName name="_xlnm.Print_Area" localSheetId="7">'7'!$A$1:$I$20</definedName>
    <definedName name="_xlnm.Print_Area" localSheetId="8">'8'!$A$1:$G$44</definedName>
    <definedName name="_xlnm.Print_Area" localSheetId="9">'9'!$B$1:$G$43</definedName>
  </definedNames>
  <calcPr fullCalcOnLoad="1"/>
</workbook>
</file>

<file path=xl/sharedStrings.xml><?xml version="1.0" encoding="utf-8"?>
<sst xmlns="http://schemas.openxmlformats.org/spreadsheetml/2006/main" count="211" uniqueCount="92">
  <si>
    <t xml:space="preserve"> </t>
  </si>
  <si>
    <t xml:space="preserve">  </t>
  </si>
  <si>
    <t>Immigration and Asylum Office</t>
  </si>
  <si>
    <t>Statistics</t>
  </si>
  <si>
    <t>January - August 2016  -  January - August 2017</t>
  </si>
  <si>
    <t>Number of valid residence permits issued by Hungary</t>
  </si>
  <si>
    <t>According to data of 31.08.2017</t>
  </si>
  <si>
    <t>State of 31.08.2017</t>
  </si>
  <si>
    <t>Name of status</t>
  </si>
  <si>
    <t>Residence permits</t>
  </si>
  <si>
    <t>National residence permits</t>
  </si>
  <si>
    <t>Registration certificates</t>
  </si>
  <si>
    <t>Permanent residence cards</t>
  </si>
  <si>
    <t>Residence cards for third country national family member of a Hungarian citizen</t>
  </si>
  <si>
    <t>Residence cards for third country national family member of an EEA citizen</t>
  </si>
  <si>
    <t>EC permanent residence permits</t>
  </si>
  <si>
    <t>National permanent residence permits</t>
  </si>
  <si>
    <t>Interim permanent residence permits</t>
  </si>
  <si>
    <t>Having an identity card as refugee*</t>
  </si>
  <si>
    <t>Having an identity card as subsidiary protected person**</t>
  </si>
  <si>
    <t>Persons authorized to stay</t>
  </si>
  <si>
    <t>Total</t>
  </si>
  <si>
    <t xml:space="preserve">* State of 30.06.2017. Data  provided by the Operational Service Unit of Personal Records and Administration Department of Ministry of Interior 
</t>
  </si>
  <si>
    <t>** State of 30. 06. 2017</t>
  </si>
  <si>
    <t>Number of applications submitting under Act I of 2007.</t>
  </si>
  <si>
    <t>I-VIII. 2016 - I-VIII. 2017</t>
  </si>
  <si>
    <t>Permit types</t>
  </si>
  <si>
    <t>Total:</t>
  </si>
  <si>
    <t>Number of submitted applications</t>
  </si>
  <si>
    <t>Change</t>
  </si>
  <si>
    <t>Change in %</t>
  </si>
  <si>
    <t>I-VIII. 2016</t>
  </si>
  <si>
    <t>I-VIII. 2017</t>
  </si>
  <si>
    <t xml:space="preserve">Number of applications providing a stay of more than three months / settlement submitting under Act II of 2007. </t>
  </si>
  <si>
    <t>National settlement permits</t>
  </si>
  <si>
    <t xml:space="preserve"> Number of applicants who request residence permit due to the Act II. of 2007., according to the main purposes of stay
I-VIII. 2016 - I-VIII. 2017</t>
  </si>
  <si>
    <t>Purpose of stay</t>
  </si>
  <si>
    <t>Gainful activity</t>
  </si>
  <si>
    <t>Studies</t>
  </si>
  <si>
    <t>Family reunification</t>
  </si>
  <si>
    <t xml:space="preserve">Other purposes  </t>
  </si>
  <si>
    <t>Official</t>
  </si>
  <si>
    <t>Other purposes of stay</t>
  </si>
  <si>
    <t>In the % of all the applications</t>
  </si>
  <si>
    <t>Changes</t>
  </si>
  <si>
    <t>Changes in %</t>
  </si>
  <si>
    <t>Statistical data I. of forced measures according to the major citizenships                                                                                                                                                 I-VIII. 2016 - I-VIII. 2017</t>
  </si>
  <si>
    <t>Expulsions ordered by the Aliens Policing Authority</t>
  </si>
  <si>
    <t xml:space="preserve">Implementation of expulsions ordered by court                                                                                                                                                                   </t>
  </si>
  <si>
    <t>Statistical data II. of forced measures                                                                                                                                        I-VIII. 2016 - I-VIII. 2017</t>
  </si>
  <si>
    <t xml:space="preserve">Detention ordered by the Immigration Authority                                                                                                             </t>
  </si>
  <si>
    <t>Order of assigned place of residence</t>
  </si>
  <si>
    <t>Statistical data III. of forced measures according to the major citizenships                                                                                                                                    I-VIII. 2016 - I-VIII. 2017</t>
  </si>
  <si>
    <t>Deportation</t>
  </si>
  <si>
    <t>Changes in the number of the asylum seekers arriving in Hungary</t>
  </si>
  <si>
    <t>I-VIII. 2016  -  I-VIII. 2017</t>
  </si>
  <si>
    <t>Changes in the number of asylum applications I. according to the major citizenships
I-VIII. 2017</t>
  </si>
  <si>
    <t>In the % of all the cases</t>
  </si>
  <si>
    <t>Number of decisions made by the immigration authority
I-VIII. 2016  -  I-VIII. 2017</t>
  </si>
  <si>
    <t>Number of decisions made by the Asylum Authority</t>
  </si>
  <si>
    <t>Number of ordered detentions</t>
  </si>
  <si>
    <t>Citizenship</t>
  </si>
  <si>
    <t>Chinese</t>
  </si>
  <si>
    <t>Ukrainian</t>
  </si>
  <si>
    <t>Nigerian</t>
  </si>
  <si>
    <t>Moroccan</t>
  </si>
  <si>
    <t>Algerian</t>
  </si>
  <si>
    <t>Afghan</t>
  </si>
  <si>
    <t>other</t>
  </si>
  <si>
    <t>Serbian</t>
  </si>
  <si>
    <t>Romanian</t>
  </si>
  <si>
    <t>Pakistani</t>
  </si>
  <si>
    <t>Kosovar</t>
  </si>
  <si>
    <t>Vietnamese</t>
  </si>
  <si>
    <t>Iraqi</t>
  </si>
  <si>
    <t>Syrian</t>
  </si>
  <si>
    <t>Iranian</t>
  </si>
  <si>
    <t>Turkish</t>
  </si>
  <si>
    <t>Total number of registered asylum seekers</t>
  </si>
  <si>
    <t>European</t>
  </si>
  <si>
    <t>Non-European</t>
  </si>
  <si>
    <t>Total number of European asylum seekers in the percentage of all asylum seekers</t>
  </si>
  <si>
    <t>Total number of non-European asylum seekers in the percentage of all asylum seekers</t>
  </si>
  <si>
    <t>Palestinian</t>
  </si>
  <si>
    <t>Acknowledgement as refugee</t>
  </si>
  <si>
    <t>Acknowledgement as subsidiary protected person</t>
  </si>
  <si>
    <t>Acknowledgement as person authorised to stay</t>
  </si>
  <si>
    <t>Abolition</t>
  </si>
  <si>
    <t>Refusal</t>
  </si>
  <si>
    <t>Number of ordered detentions according to the major citizenships
I-VIII. 2016  -  I-VIII. 2017</t>
  </si>
  <si>
    <t>Immigration permits issued by the IAO</t>
  </si>
  <si>
    <t>Permanent residence permits issued by the IAO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</si>
</sst>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22"/>
      <name val="Times New Roman"/>
      <family val="1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26"/>
      <name val="Times New Roman"/>
      <family val="1"/>
    </font>
    <font>
      <sz val="26"/>
      <name val="Arial CE"/>
      <family val="0"/>
    </font>
    <font>
      <b/>
      <sz val="24"/>
      <name val="Times New Roman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i/>
      <sz val="12"/>
      <name val="Times New Roman CE"/>
      <family val="0"/>
    </font>
    <font>
      <sz val="11"/>
      <name val="Arial"/>
      <family val="2"/>
    </font>
    <font>
      <b/>
      <sz val="12"/>
      <name val="Times New Roman CE"/>
      <family val="0"/>
    </font>
    <font>
      <sz val="12"/>
      <name val="Arial CE"/>
      <family val="2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sz val="11"/>
      <color indexed="9"/>
      <name val="Arial CE"/>
      <family val="0"/>
    </font>
    <font>
      <sz val="11"/>
      <color indexed="8"/>
      <name val="Arial"/>
      <family val="0"/>
    </font>
    <font>
      <b/>
      <sz val="8"/>
      <color indexed="8"/>
      <name val="Times New Roman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6.55"/>
      <color indexed="8"/>
      <name val="Arial"/>
      <family val="0"/>
    </font>
    <font>
      <sz val="18.25"/>
      <color indexed="8"/>
      <name val="Arial"/>
      <family val="0"/>
    </font>
    <font>
      <b/>
      <sz val="9.25"/>
      <color indexed="8"/>
      <name val="Times New Roman"/>
      <family val="0"/>
    </font>
    <font>
      <b/>
      <sz val="5.25"/>
      <color indexed="8"/>
      <name val="Times New Roman"/>
      <family val="0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.5"/>
      <color indexed="8"/>
      <name val="Arial"/>
      <family val="0"/>
    </font>
    <font>
      <sz val="1"/>
      <color indexed="8"/>
      <name val="Times New Roman"/>
      <family val="0"/>
    </font>
    <font>
      <sz val="1.1"/>
      <color indexed="8"/>
      <name val="Arial"/>
      <family val="0"/>
    </font>
    <font>
      <sz val="14.75"/>
      <color indexed="8"/>
      <name val="Arial"/>
      <family val="0"/>
    </font>
    <font>
      <sz val="11"/>
      <color theme="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54" applyFont="1">
      <alignment/>
      <protection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7" borderId="10" xfId="0" applyFont="1" applyFill="1" applyBorder="1" applyAlignment="1">
      <alignment/>
    </xf>
    <xf numFmtId="0" fontId="16" fillId="23" borderId="11" xfId="0" applyFont="1" applyFill="1" applyBorder="1" applyAlignment="1">
      <alignment/>
    </xf>
    <xf numFmtId="10" fontId="16" fillId="23" borderId="12" xfId="0" applyNumberFormat="1" applyFont="1" applyFill="1" applyBorder="1" applyAlignment="1">
      <alignment/>
    </xf>
    <xf numFmtId="0" fontId="17" fillId="0" borderId="13" xfId="0" applyFont="1" applyBorder="1" applyAlignment="1">
      <alignment horizontal="center"/>
    </xf>
    <xf numFmtId="0" fontId="16" fillId="7" borderId="10" xfId="0" applyFont="1" applyFill="1" applyBorder="1" applyAlignment="1">
      <alignment horizontal="center" vertical="center"/>
    </xf>
    <xf numFmtId="0" fontId="16" fillId="23" borderId="14" xfId="0" applyFont="1" applyFill="1" applyBorder="1" applyAlignment="1">
      <alignment horizontal="center"/>
    </xf>
    <xf numFmtId="10" fontId="17" fillId="0" borderId="13" xfId="0" applyNumberFormat="1" applyFont="1" applyBorder="1" applyAlignment="1">
      <alignment horizontal="center"/>
    </xf>
    <xf numFmtId="10" fontId="17" fillId="0" borderId="15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6" fillId="24" borderId="17" xfId="0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3" fontId="16" fillId="23" borderId="17" xfId="0" applyNumberFormat="1" applyFont="1" applyFill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0" fontId="16" fillId="23" borderId="12" xfId="0" applyNumberFormat="1" applyFont="1" applyFill="1" applyBorder="1" applyAlignment="1">
      <alignment horizontal="center"/>
    </xf>
    <xf numFmtId="10" fontId="16" fillId="23" borderId="12" xfId="0" applyNumberFormat="1" applyFont="1" applyFill="1" applyBorder="1" applyAlignment="1">
      <alignment horizontal="center" vertical="center"/>
    </xf>
    <xf numFmtId="0" fontId="16" fillId="24" borderId="22" xfId="0" applyFont="1" applyFill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/>
    </xf>
    <xf numFmtId="0" fontId="16" fillId="24" borderId="23" xfId="0" applyFont="1" applyFill="1" applyBorder="1" applyAlignment="1">
      <alignment horizontal="center" vertical="center" wrapText="1"/>
    </xf>
    <xf numFmtId="3" fontId="16" fillId="24" borderId="17" xfId="0" applyNumberFormat="1" applyFont="1" applyFill="1" applyBorder="1" applyAlignment="1">
      <alignment horizontal="center"/>
    </xf>
    <xf numFmtId="0" fontId="17" fillId="0" borderId="20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7" fillId="0" borderId="22" xfId="0" applyFont="1" applyBorder="1" applyAlignment="1">
      <alignment/>
    </xf>
    <xf numFmtId="10" fontId="17" fillId="0" borderId="25" xfId="0" applyNumberFormat="1" applyFont="1" applyBorder="1" applyAlignment="1">
      <alignment horizontal="center"/>
    </xf>
    <xf numFmtId="10" fontId="17" fillId="0" borderId="12" xfId="0" applyNumberFormat="1" applyFont="1" applyBorder="1" applyAlignment="1">
      <alignment horizontal="center"/>
    </xf>
    <xf numFmtId="0" fontId="16" fillId="23" borderId="22" xfId="0" applyFont="1" applyFill="1" applyBorder="1" applyAlignment="1">
      <alignment/>
    </xf>
    <xf numFmtId="10" fontId="16" fillId="23" borderId="18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26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54" applyFont="1">
      <alignment/>
      <protection/>
    </xf>
    <xf numFmtId="0" fontId="35" fillId="0" borderId="0" xfId="54" applyFont="1">
      <alignment/>
      <protection/>
    </xf>
    <xf numFmtId="0" fontId="36" fillId="0" borderId="0" xfId="54" applyFont="1" applyBorder="1" applyAlignment="1">
      <alignment wrapText="1"/>
      <protection/>
    </xf>
    <xf numFmtId="0" fontId="14" fillId="24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Fill="1" applyAlignment="1">
      <alignment/>
    </xf>
    <xf numFmtId="0" fontId="15" fillId="0" borderId="0" xfId="0" applyFont="1" applyBorder="1" applyAlignment="1">
      <alignment horizontal="right"/>
    </xf>
    <xf numFmtId="0" fontId="16" fillId="24" borderId="22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6" fillId="0" borderId="29" xfId="0" applyFont="1" applyFill="1" applyBorder="1" applyAlignment="1">
      <alignment/>
    </xf>
    <xf numFmtId="0" fontId="16" fillId="7" borderId="10" xfId="0" applyFont="1" applyFill="1" applyBorder="1" applyAlignment="1">
      <alignment vertical="center"/>
    </xf>
    <xf numFmtId="0" fontId="16" fillId="23" borderId="14" xfId="0" applyFont="1" applyFill="1" applyBorder="1" applyAlignment="1">
      <alignment horizontal="center" vertical="center"/>
    </xf>
    <xf numFmtId="10" fontId="16" fillId="23" borderId="14" xfId="0" applyNumberFormat="1" applyFont="1" applyFill="1" applyBorder="1" applyAlignment="1">
      <alignment horizontal="center"/>
    </xf>
    <xf numFmtId="10" fontId="16" fillId="23" borderId="14" xfId="0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6" fillId="7" borderId="30" xfId="0" applyFont="1" applyFill="1" applyBorder="1" applyAlignment="1">
      <alignment/>
    </xf>
    <xf numFmtId="0" fontId="14" fillId="4" borderId="22" xfId="54" applyFont="1" applyFill="1" applyBorder="1" applyAlignment="1">
      <alignment horizontal="center" vertical="center"/>
      <protection/>
    </xf>
    <xf numFmtId="0" fontId="16" fillId="4" borderId="23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 wrapText="1"/>
    </xf>
    <xf numFmtId="0" fontId="16" fillId="24" borderId="31" xfId="0" applyFont="1" applyFill="1" applyBorder="1" applyAlignment="1">
      <alignment vertical="center"/>
    </xf>
    <xf numFmtId="10" fontId="17" fillId="24" borderId="12" xfId="0" applyNumberFormat="1" applyFont="1" applyFill="1" applyBorder="1" applyAlignment="1">
      <alignment/>
    </xf>
    <xf numFmtId="10" fontId="17" fillId="24" borderId="32" xfId="0" applyNumberFormat="1" applyFont="1" applyFill="1" applyBorder="1" applyAlignment="1">
      <alignment/>
    </xf>
    <xf numFmtId="10" fontId="17" fillId="24" borderId="25" xfId="0" applyNumberFormat="1" applyFont="1" applyFill="1" applyBorder="1" applyAlignment="1">
      <alignment/>
    </xf>
    <xf numFmtId="10" fontId="17" fillId="24" borderId="11" xfId="0" applyNumberFormat="1" applyFont="1" applyFill="1" applyBorder="1" applyAlignment="1">
      <alignment/>
    </xf>
    <xf numFmtId="3" fontId="38" fillId="23" borderId="22" xfId="54" applyNumberFormat="1" applyFont="1" applyFill="1" applyBorder="1" applyAlignment="1">
      <alignment horizontal="left" wrapText="1"/>
      <protection/>
    </xf>
    <xf numFmtId="10" fontId="17" fillId="0" borderId="33" xfId="0" applyNumberFormat="1" applyFont="1" applyBorder="1" applyAlignment="1">
      <alignment horizontal="center"/>
    </xf>
    <xf numFmtId="10" fontId="17" fillId="0" borderId="34" xfId="0" applyNumberFormat="1" applyFont="1" applyBorder="1" applyAlignment="1">
      <alignment horizontal="center"/>
    </xf>
    <xf numFmtId="10" fontId="17" fillId="0" borderId="35" xfId="0" applyNumberFormat="1" applyFont="1" applyBorder="1" applyAlignment="1">
      <alignment horizontal="center"/>
    </xf>
    <xf numFmtId="10" fontId="16" fillId="24" borderId="18" xfId="0" applyNumberFormat="1" applyFont="1" applyFill="1" applyBorder="1" applyAlignment="1">
      <alignment horizontal="center"/>
    </xf>
    <xf numFmtId="10" fontId="17" fillId="0" borderId="16" xfId="0" applyNumberFormat="1" applyFont="1" applyBorder="1" applyAlignment="1">
      <alignment horizontal="center"/>
    </xf>
    <xf numFmtId="3" fontId="38" fillId="0" borderId="0" xfId="54" applyNumberFormat="1" applyFont="1" applyFill="1" applyBorder="1" applyAlignment="1">
      <alignment horizontal="left" wrapText="1"/>
      <protection/>
    </xf>
    <xf numFmtId="3" fontId="38" fillId="0" borderId="0" xfId="54" applyNumberFormat="1" applyFont="1" applyFill="1" applyBorder="1" applyAlignment="1">
      <alignment horizontal="center" wrapText="1"/>
      <protection/>
    </xf>
    <xf numFmtId="0" fontId="14" fillId="0" borderId="0" xfId="54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17" fillId="0" borderId="29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16" fillId="7" borderId="32" xfId="0" applyFont="1" applyFill="1" applyBorder="1" applyAlignment="1">
      <alignment horizontal="center" vertical="center"/>
    </xf>
    <xf numFmtId="3" fontId="16" fillId="23" borderId="14" xfId="0" applyNumberFormat="1" applyFont="1" applyFill="1" applyBorder="1" applyAlignment="1">
      <alignment horizontal="center"/>
    </xf>
    <xf numFmtId="10" fontId="16" fillId="23" borderId="17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3" fontId="17" fillId="0" borderId="29" xfId="0" applyNumberFormat="1" applyFont="1" applyFill="1" applyBorder="1" applyAlignment="1">
      <alignment horizontal="center"/>
    </xf>
    <xf numFmtId="10" fontId="17" fillId="0" borderId="13" xfId="0" applyNumberFormat="1" applyFont="1" applyBorder="1" applyAlignment="1">
      <alignment horizontal="center" vertical="center"/>
    </xf>
    <xf numFmtId="10" fontId="17" fillId="0" borderId="15" xfId="0" applyNumberFormat="1" applyFont="1" applyBorder="1" applyAlignment="1">
      <alignment horizontal="center" vertical="center"/>
    </xf>
    <xf numFmtId="3" fontId="41" fillId="24" borderId="36" xfId="0" applyNumberFormat="1" applyFont="1" applyFill="1" applyBorder="1" applyAlignment="1">
      <alignment horizontal="center"/>
    </xf>
    <xf numFmtId="0" fontId="17" fillId="25" borderId="13" xfId="0" applyFont="1" applyFill="1" applyBorder="1" applyAlignment="1">
      <alignment horizontal="center"/>
    </xf>
    <xf numFmtId="10" fontId="17" fillId="25" borderId="13" xfId="0" applyNumberFormat="1" applyFont="1" applyFill="1" applyBorder="1" applyAlignment="1">
      <alignment horizontal="center"/>
    </xf>
    <xf numFmtId="10" fontId="17" fillId="0" borderId="15" xfId="0" applyNumberFormat="1" applyFont="1" applyBorder="1" applyAlignment="1">
      <alignment/>
    </xf>
    <xf numFmtId="0" fontId="17" fillId="0" borderId="16" xfId="0" applyFont="1" applyBorder="1" applyAlignment="1">
      <alignment horizontal="center"/>
    </xf>
    <xf numFmtId="10" fontId="17" fillId="0" borderId="16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10" fontId="17" fillId="0" borderId="33" xfId="0" applyNumberFormat="1" applyFont="1" applyBorder="1" applyAlignment="1">
      <alignment/>
    </xf>
    <xf numFmtId="10" fontId="17" fillId="25" borderId="15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0" fontId="17" fillId="0" borderId="13" xfId="0" applyNumberFormat="1" applyFont="1" applyFill="1" applyBorder="1" applyAlignment="1">
      <alignment horizontal="center"/>
    </xf>
    <xf numFmtId="0" fontId="16" fillId="24" borderId="37" xfId="0" applyFont="1" applyFill="1" applyBorder="1" applyAlignment="1">
      <alignment horizontal="center" vertical="center" wrapText="1"/>
    </xf>
    <xf numFmtId="3" fontId="14" fillId="23" borderId="17" xfId="0" applyNumberFormat="1" applyFont="1" applyFill="1" applyBorder="1" applyAlignment="1">
      <alignment horizontal="center"/>
    </xf>
    <xf numFmtId="3" fontId="38" fillId="23" borderId="38" xfId="54" applyNumberFormat="1" applyFont="1" applyFill="1" applyBorder="1" applyAlignment="1">
      <alignment horizontal="center" vertical="center" wrapText="1"/>
      <protection/>
    </xf>
    <xf numFmtId="0" fontId="14" fillId="23" borderId="18" xfId="54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23" xfId="0" applyFont="1" applyFill="1" applyBorder="1" applyAlignment="1">
      <alignment horizontal="center" wrapText="1"/>
    </xf>
    <xf numFmtId="3" fontId="17" fillId="0" borderId="39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3" fontId="17" fillId="0" borderId="13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wrapText="1"/>
    </xf>
    <xf numFmtId="3" fontId="17" fillId="0" borderId="14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3" fontId="35" fillId="0" borderId="40" xfId="54" applyNumberFormat="1" applyFont="1" applyFill="1" applyBorder="1" applyAlignment="1">
      <alignment horizontal="center"/>
      <protection/>
    </xf>
    <xf numFmtId="0" fontId="15" fillId="0" borderId="34" xfId="54" applyFont="1" applyFill="1" applyBorder="1" applyAlignment="1">
      <alignment horizontal="center"/>
      <protection/>
    </xf>
    <xf numFmtId="3" fontId="35" fillId="0" borderId="41" xfId="54" applyNumberFormat="1" applyFont="1" applyFill="1" applyBorder="1" applyAlignment="1">
      <alignment horizontal="center"/>
      <protection/>
    </xf>
    <xf numFmtId="0" fontId="15" fillId="0" borderId="15" xfId="54" applyFont="1" applyFill="1" applyBorder="1" applyAlignment="1">
      <alignment horizontal="center"/>
      <protection/>
    </xf>
    <xf numFmtId="3" fontId="35" fillId="0" borderId="41" xfId="54" applyNumberFormat="1" applyFont="1" applyFill="1" applyBorder="1" applyAlignment="1">
      <alignment horizontal="center" wrapText="1"/>
      <protection/>
    </xf>
    <xf numFmtId="3" fontId="35" fillId="0" borderId="42" xfId="54" applyNumberFormat="1" applyFont="1" applyFill="1" applyBorder="1" applyAlignment="1">
      <alignment horizontal="center" wrapText="1"/>
      <protection/>
    </xf>
    <xf numFmtId="0" fontId="15" fillId="0" borderId="33" xfId="54" applyFont="1" applyFill="1" applyBorder="1" applyAlignment="1">
      <alignment horizontal="center"/>
      <protection/>
    </xf>
    <xf numFmtId="3" fontId="17" fillId="0" borderId="13" xfId="0" applyNumberFormat="1" applyFont="1" applyFill="1" applyBorder="1" applyAlignment="1">
      <alignment horizontal="center" vertical="center"/>
    </xf>
    <xf numFmtId="10" fontId="17" fillId="0" borderId="13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0" fontId="38" fillId="7" borderId="26" xfId="54" applyFont="1" applyFill="1" applyBorder="1">
      <alignment/>
      <protection/>
    </xf>
    <xf numFmtId="0" fontId="38" fillId="7" borderId="20" xfId="54" applyFont="1" applyFill="1" applyBorder="1">
      <alignment/>
      <protection/>
    </xf>
    <xf numFmtId="164" fontId="38" fillId="7" borderId="20" xfId="54" applyNumberFormat="1" applyFont="1" applyFill="1" applyBorder="1" applyAlignment="1">
      <alignment horizontal="left"/>
      <protection/>
    </xf>
    <xf numFmtId="0" fontId="14" fillId="7" borderId="27" xfId="54" applyFont="1" applyFill="1" applyBorder="1" applyAlignment="1">
      <alignment wrapText="1"/>
      <protection/>
    </xf>
    <xf numFmtId="0" fontId="16" fillId="24" borderId="25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/>
    </xf>
    <xf numFmtId="0" fontId="16" fillId="24" borderId="43" xfId="0" applyFont="1" applyFill="1" applyBorder="1" applyAlignment="1">
      <alignment horizontal="center" vertical="center" wrapText="1"/>
    </xf>
    <xf numFmtId="0" fontId="16" fillId="24" borderId="26" xfId="0" applyFont="1" applyFill="1" applyBorder="1" applyAlignment="1">
      <alignment horizontal="center" vertical="center"/>
    </xf>
    <xf numFmtId="0" fontId="16" fillId="24" borderId="44" xfId="0" applyFont="1" applyFill="1" applyBorder="1" applyAlignment="1">
      <alignment/>
    </xf>
    <xf numFmtId="3" fontId="16" fillId="24" borderId="27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3" fontId="17" fillId="0" borderId="19" xfId="0" applyNumberFormat="1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 wrapText="1"/>
    </xf>
    <xf numFmtId="0" fontId="14" fillId="7" borderId="32" xfId="0" applyFont="1" applyFill="1" applyBorder="1" applyAlignment="1">
      <alignment horizontal="center" vertical="center" wrapText="1"/>
    </xf>
    <xf numFmtId="0" fontId="14" fillId="7" borderId="45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0" fontId="14" fillId="7" borderId="30" xfId="0" applyFont="1" applyFill="1" applyBorder="1" applyAlignment="1">
      <alignment/>
    </xf>
    <xf numFmtId="0" fontId="14" fillId="23" borderId="46" xfId="0" applyFont="1" applyFill="1" applyBorder="1" applyAlignment="1">
      <alignment/>
    </xf>
    <xf numFmtId="0" fontId="16" fillId="24" borderId="23" xfId="0" applyFont="1" applyFill="1" applyBorder="1" applyAlignment="1">
      <alignment horizontal="center" vertical="center"/>
    </xf>
    <xf numFmtId="3" fontId="17" fillId="0" borderId="23" xfId="0" applyNumberFormat="1" applyFont="1" applyFill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10" fontId="17" fillId="25" borderId="47" xfId="0" applyNumberFormat="1" applyFont="1" applyFill="1" applyBorder="1" applyAlignment="1">
      <alignment horizontal="center" vertical="center"/>
    </xf>
    <xf numFmtId="10" fontId="17" fillId="0" borderId="48" xfId="0" applyNumberFormat="1" applyFont="1" applyBorder="1" applyAlignment="1">
      <alignment horizontal="center" vertical="center"/>
    </xf>
    <xf numFmtId="10" fontId="17" fillId="25" borderId="48" xfId="0" applyNumberFormat="1" applyFont="1" applyFill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10" fontId="17" fillId="0" borderId="25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10" fontId="17" fillId="0" borderId="33" xfId="0" applyNumberFormat="1" applyFont="1" applyBorder="1" applyAlignment="1">
      <alignment horizontal="center" vertical="center"/>
    </xf>
    <xf numFmtId="0" fontId="14" fillId="24" borderId="32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/>
    </xf>
    <xf numFmtId="0" fontId="16" fillId="0" borderId="45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 wrapText="1"/>
    </xf>
    <xf numFmtId="10" fontId="16" fillId="0" borderId="11" xfId="0" applyNumberFormat="1" applyFont="1" applyBorder="1" applyAlignment="1">
      <alignment horizontal="left" vertical="center" wrapText="1"/>
    </xf>
    <xf numFmtId="0" fontId="14" fillId="0" borderId="32" xfId="0" applyFont="1" applyBorder="1" applyAlignment="1">
      <alignment horizontal="justify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/>
    </xf>
    <xf numFmtId="3" fontId="15" fillId="0" borderId="23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0" fontId="15" fillId="0" borderId="25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10" fontId="15" fillId="0" borderId="15" xfId="0" applyNumberFormat="1" applyFont="1" applyBorder="1" applyAlignment="1">
      <alignment horizontal="center" vertical="center"/>
    </xf>
    <xf numFmtId="3" fontId="15" fillId="0" borderId="36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5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24" borderId="31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29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6" fillId="24" borderId="54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6" fillId="0" borderId="49" xfId="0" applyFont="1" applyBorder="1" applyAlignment="1">
      <alignment horizontal="center" wrapText="1"/>
    </xf>
    <xf numFmtId="0" fontId="16" fillId="0" borderId="42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26" borderId="28" xfId="0" applyFont="1" applyFill="1" applyBorder="1" applyAlignment="1">
      <alignment horizontal="center" vertical="center" wrapText="1"/>
    </xf>
    <xf numFmtId="0" fontId="16" fillId="26" borderId="38" xfId="0" applyFont="1" applyFill="1" applyBorder="1" applyAlignment="1">
      <alignment horizontal="center" vertical="center" wrapText="1"/>
    </xf>
    <xf numFmtId="0" fontId="16" fillId="26" borderId="37" xfId="0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4" fillId="24" borderId="28" xfId="0" applyFont="1" applyFill="1" applyBorder="1" applyAlignment="1">
      <alignment horizontal="center" vertical="center" wrapText="1"/>
    </xf>
    <xf numFmtId="0" fontId="15" fillId="24" borderId="38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0" borderId="56" xfId="0" applyFont="1" applyBorder="1" applyAlignment="1">
      <alignment horizontal="center" wrapText="1"/>
    </xf>
    <xf numFmtId="0" fontId="14" fillId="4" borderId="22" xfId="54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tatokt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085"/>
          <c:w val="0.98275"/>
          <c:h val="0.96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2!$C$8</c:f>
              <c:strCache>
                <c:ptCount val="1"/>
                <c:pt idx="0">
                  <c:v>I-VIII. 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2!$B$9:$B$13</c:f>
              <c:strCache/>
            </c:strRef>
          </c:cat>
          <c:val>
            <c:numRef>
              <c:f>2!$C$9:$C$13</c:f>
              <c:numCache/>
            </c:numRef>
          </c:val>
          <c:shape val="box"/>
        </c:ser>
        <c:ser>
          <c:idx val="1"/>
          <c:order val="1"/>
          <c:tx>
            <c:strRef>
              <c:f>2!$D$8</c:f>
              <c:strCache>
                <c:ptCount val="1"/>
                <c:pt idx="0">
                  <c:v>I-VIII.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2!$B$9:$B$13</c:f>
              <c:strCache/>
            </c:strRef>
          </c:cat>
          <c:val>
            <c:numRef>
              <c:f>2!$D$9:$D$13</c:f>
              <c:numCache/>
            </c:numRef>
          </c:val>
          <c:shape val="box"/>
        </c:ser>
        <c:shape val="box"/>
        <c:axId val="49909300"/>
        <c:axId val="46530517"/>
      </c:bar3D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49909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2025"/>
          <c:w val="0.42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4"/>
      <c:hPercent val="55"/>
      <c:rotY val="43"/>
      <c:depthPercent val="100"/>
      <c:rAngAx val="1"/>
    </c:view3D>
    <c:plotArea>
      <c:layout>
        <c:manualLayout>
          <c:xMode val="edge"/>
          <c:yMode val="edge"/>
          <c:x val="0.02575"/>
          <c:y val="0"/>
          <c:w val="0.974"/>
          <c:h val="0.9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3!$C$8:$C$9</c:f>
              <c:strCache>
                <c:ptCount val="1"/>
                <c:pt idx="0">
                  <c:v>Number of submitted applications I-VIII. 2016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3!$B$10:$B$15</c:f>
              <c:strCache/>
            </c:strRef>
          </c:cat>
          <c:val>
            <c:numRef>
              <c:f>3!$C$10:$C$15</c:f>
              <c:numCache/>
            </c:numRef>
          </c:val>
          <c:shape val="box"/>
        </c:ser>
        <c:ser>
          <c:idx val="1"/>
          <c:order val="1"/>
          <c:tx>
            <c:strRef>
              <c:f>3!$D$8:$D$9</c:f>
              <c:strCache>
                <c:ptCount val="1"/>
                <c:pt idx="0">
                  <c:v>Number of submitted applications I-VIII. 2017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3!$B$10:$B$15</c:f>
              <c:strCache/>
            </c:strRef>
          </c:cat>
          <c:val>
            <c:numRef>
              <c:f>3!$D$10:$D$15</c:f>
              <c:numCache/>
            </c:numRef>
          </c:val>
          <c:shape val="box"/>
        </c:ser>
        <c:shape val="box"/>
        <c:axId val="16121470"/>
        <c:axId val="10875503"/>
      </c:bar3D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161214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75"/>
          <c:y val="0.9045"/>
          <c:w val="0.6732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1"/>
      <c:hPercent val="56"/>
      <c:rotY val="42"/>
      <c:depthPercent val="100"/>
      <c:rAngAx val="1"/>
    </c:view3D>
    <c:plotArea>
      <c:layout>
        <c:manualLayout>
          <c:xMode val="edge"/>
          <c:yMode val="edge"/>
          <c:x val="0.03675"/>
          <c:y val="0.0025"/>
          <c:w val="0.92275"/>
          <c:h val="0.9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4!$C$5</c:f>
              <c:strCache>
                <c:ptCount val="1"/>
                <c:pt idx="0">
                  <c:v>I-VIII.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4!$B$6:$B$12</c:f>
              <c:strCache/>
            </c:strRef>
          </c:cat>
          <c:val>
            <c:numRef>
              <c:f>4!$C$6:$C$12</c:f>
              <c:numCache/>
            </c:numRef>
          </c:val>
          <c:shape val="box"/>
        </c:ser>
        <c:ser>
          <c:idx val="1"/>
          <c:order val="1"/>
          <c:tx>
            <c:strRef>
              <c:f>4!$E$5</c:f>
              <c:strCache>
                <c:ptCount val="1"/>
                <c:pt idx="0">
                  <c:v>I-VIII.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4!$B$6:$B$12</c:f>
              <c:strCache/>
            </c:strRef>
          </c:cat>
          <c:val>
            <c:numRef>
              <c:f>4!$E$6:$E$12</c:f>
              <c:numCache/>
            </c:numRef>
          </c:val>
          <c:shape val="box"/>
        </c:ser>
        <c:shape val="box"/>
        <c:axId val="30770664"/>
        <c:axId val="8500521"/>
      </c:bar3D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9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70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75"/>
          <c:y val="0.9305"/>
          <c:w val="0.116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6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D0000"/>
                </a:gs>
                <a:gs pos="100000">
                  <a:srgbClr val="0600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395826"/>
        <c:axId val="17453571"/>
      </c:bar3D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5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330000"/>
            </a:gs>
            <a:gs pos="100000">
              <a:srgbClr val="180000"/>
            </a:gs>
          </a:gsLst>
          <a:lin ang="27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330000"/>
        </a:gs>
        <a:gs pos="100000">
          <a:srgbClr val="18000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4675"/>
          <c:y val="0.002"/>
          <c:w val="0.953"/>
          <c:h val="0.8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8!$C$8</c:f>
              <c:strCache>
                <c:ptCount val="1"/>
                <c:pt idx="0">
                  <c:v>I-VIII.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8!$C$9:$C$11</c:f>
              <c:numCache/>
            </c:numRef>
          </c:val>
          <c:shape val="box"/>
        </c:ser>
        <c:ser>
          <c:idx val="1"/>
          <c:order val="1"/>
          <c:tx>
            <c:strRef>
              <c:f>8!$D$8</c:f>
              <c:strCache>
                <c:ptCount val="1"/>
                <c:pt idx="0">
                  <c:v>I-VIII.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8!$D$9:$D$11</c:f>
              <c:numCache/>
            </c:numRef>
          </c:val>
          <c:shape val="box"/>
        </c:ser>
        <c:shape val="box"/>
        <c:axId val="22864412"/>
        <c:axId val="4453117"/>
      </c:bar3D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4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75"/>
          <c:y val="0.91475"/>
          <c:w val="0.530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6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5"/>
          <c:y val="0.01525"/>
          <c:w val="0.6275"/>
          <c:h val="0.831"/>
        </c:manualLayout>
      </c:layout>
      <c:pie3DChart>
        <c:varyColors val="1"/>
        <c:ser>
          <c:idx val="0"/>
          <c:order val="0"/>
          <c:tx>
            <c:strRef>
              <c:f>9!$C$7:$C$17</c:f>
              <c:strCache>
                <c:ptCount val="1"/>
                <c:pt idx="0">
                  <c:v>Afghan Iraqi Syrian Pakistani Algerian Iranian Turkish Moroccan Nigerian Palestinian other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9!$C$7:$C$18</c:f>
              <c:strCache/>
            </c:strRef>
          </c:cat>
          <c:val>
            <c:numRef>
              <c:f>9!$D$7:$D$17</c:f>
              <c:numCache/>
            </c:numRef>
          </c:val>
        </c:ser>
      </c:pie3DChart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91225"/>
          <c:w val="0.767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8"/>
      <c:hPercent val="60"/>
      <c:rotY val="44"/>
      <c:depthPercent val="100"/>
      <c:rAngAx val="1"/>
    </c:view3D>
    <c:plotArea>
      <c:layout>
        <c:manualLayout>
          <c:xMode val="edge"/>
          <c:yMode val="edge"/>
          <c:x val="0.0495"/>
          <c:y val="0.00175"/>
          <c:w val="0.935"/>
          <c:h val="0.9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'10'!$D$8</c:f>
              <c:strCache>
                <c:ptCount val="1"/>
                <c:pt idx="0">
                  <c:v>I-VIII.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'10'!$C$9:$C$13</c:f>
              <c:strCache/>
            </c:strRef>
          </c:cat>
          <c:val>
            <c:numRef>
              <c:f>'10'!$D$9:$D$13</c:f>
              <c:numCache/>
            </c:numRef>
          </c:val>
          <c:shape val="box"/>
        </c:ser>
        <c:ser>
          <c:idx val="1"/>
          <c:order val="1"/>
          <c:tx>
            <c:strRef>
              <c:f>'10'!$E$8</c:f>
              <c:strCache>
                <c:ptCount val="1"/>
                <c:pt idx="0">
                  <c:v>I-VIII.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'10'!$C$9:$C$13</c:f>
              <c:strCache/>
            </c:strRef>
          </c:cat>
          <c:val>
            <c:numRef>
              <c:f>'10'!$E$9:$E$13</c:f>
              <c:numCache/>
            </c:numRef>
          </c:val>
          <c:shape val="box"/>
        </c:ser>
        <c:shape val="box"/>
        <c:axId val="40078054"/>
        <c:axId val="25158167"/>
      </c:bar3D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4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48"/>
              <c:y val="0.0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8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"/>
          <c:y val="0.9395"/>
          <c:w val="0.339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175"/>
          <c:y val="0.026"/>
          <c:w val="0.931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'11'!$D$8</c:f>
              <c:strCache>
                <c:ptCount val="1"/>
                <c:pt idx="0">
                  <c:v>I-VIII.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'11'!$C$9:$C$16</c:f>
              <c:strCache/>
            </c:strRef>
          </c:cat>
          <c:val>
            <c:numRef>
              <c:f>'11'!$D$9:$D$16</c:f>
              <c:numCache/>
            </c:numRef>
          </c:val>
        </c:ser>
        <c:ser>
          <c:idx val="1"/>
          <c:order val="1"/>
          <c:tx>
            <c:strRef>
              <c:f>'11'!$E$8</c:f>
              <c:strCache>
                <c:ptCount val="1"/>
                <c:pt idx="0">
                  <c:v>I-VIII.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'11'!$C$9:$C$16</c:f>
              <c:strCache/>
            </c:strRef>
          </c:cat>
          <c:val>
            <c:numRef>
              <c:f>'11'!$E$9:$E$16</c:f>
              <c:numCache/>
            </c:numRef>
          </c:val>
        </c:ser>
        <c:axId val="25096912"/>
        <c:axId val="24545617"/>
      </c:bar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6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25"/>
          <c:y val="0.929"/>
          <c:w val="0.457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4</xdr:row>
      <xdr:rowOff>57150</xdr:rowOff>
    </xdr:from>
    <xdr:to>
      <xdr:col>9</xdr:col>
      <xdr:colOff>600075</xdr:colOff>
      <xdr:row>26</xdr:row>
      <xdr:rowOff>104775</xdr:rowOff>
    </xdr:to>
    <xdr:pic>
      <xdr:nvPicPr>
        <xdr:cNvPr id="1" name="Kép 3" descr=" BMH logó felirattal_outl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981075"/>
          <a:ext cx="60388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21</xdr:row>
      <xdr:rowOff>19050</xdr:rowOff>
    </xdr:from>
    <xdr:to>
      <xdr:col>7</xdr:col>
      <xdr:colOff>171450</xdr:colOff>
      <xdr:row>44</xdr:row>
      <xdr:rowOff>0</xdr:rowOff>
    </xdr:to>
    <xdr:graphicFrame>
      <xdr:nvGraphicFramePr>
        <xdr:cNvPr id="1" name="Diagram 1"/>
        <xdr:cNvGraphicFramePr/>
      </xdr:nvGraphicFramePr>
      <xdr:xfrm>
        <a:off x="1314450" y="4857750"/>
        <a:ext cx="65436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95250</xdr:rowOff>
    </xdr:from>
    <xdr:to>
      <xdr:col>7</xdr:col>
      <xdr:colOff>504825</xdr:colOff>
      <xdr:row>41</xdr:row>
      <xdr:rowOff>28575</xdr:rowOff>
    </xdr:to>
    <xdr:graphicFrame>
      <xdr:nvGraphicFramePr>
        <xdr:cNvPr id="1" name="Diagram 1"/>
        <xdr:cNvGraphicFramePr/>
      </xdr:nvGraphicFramePr>
      <xdr:xfrm>
        <a:off x="152400" y="4905375"/>
        <a:ext cx="81153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19</xdr:row>
      <xdr:rowOff>123825</xdr:rowOff>
    </xdr:from>
    <xdr:to>
      <xdr:col>7</xdr:col>
      <xdr:colOff>333375</xdr:colOff>
      <xdr:row>44</xdr:row>
      <xdr:rowOff>28575</xdr:rowOff>
    </xdr:to>
    <xdr:graphicFrame>
      <xdr:nvGraphicFramePr>
        <xdr:cNvPr id="1" name="Diagram 1"/>
        <xdr:cNvGraphicFramePr/>
      </xdr:nvGraphicFramePr>
      <xdr:xfrm>
        <a:off x="657225" y="4800600"/>
        <a:ext cx="73723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17</xdr:row>
      <xdr:rowOff>133350</xdr:rowOff>
    </xdr:from>
    <xdr:to>
      <xdr:col>9</xdr:col>
      <xdr:colOff>628650</xdr:colOff>
      <xdr:row>48</xdr:row>
      <xdr:rowOff>133350</xdr:rowOff>
    </xdr:to>
    <xdr:graphicFrame>
      <xdr:nvGraphicFramePr>
        <xdr:cNvPr id="1" name="Diagram 1027"/>
        <xdr:cNvGraphicFramePr/>
      </xdr:nvGraphicFramePr>
      <xdr:xfrm>
        <a:off x="1009650" y="4648200"/>
        <a:ext cx="82010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graphicFrame>
      <xdr:nvGraphicFramePr>
        <xdr:cNvPr id="1" name="Diagram 1"/>
        <xdr:cNvGraphicFramePr/>
      </xdr:nvGraphicFramePr>
      <xdr:xfrm>
        <a:off x="466725" y="7839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18</xdr:row>
      <xdr:rowOff>104775</xdr:rowOff>
    </xdr:from>
    <xdr:to>
      <xdr:col>7</xdr:col>
      <xdr:colOff>409575</xdr:colOff>
      <xdr:row>43</xdr:row>
      <xdr:rowOff>47625</xdr:rowOff>
    </xdr:to>
    <xdr:graphicFrame>
      <xdr:nvGraphicFramePr>
        <xdr:cNvPr id="1" name="Diagram 2"/>
        <xdr:cNvGraphicFramePr/>
      </xdr:nvGraphicFramePr>
      <xdr:xfrm>
        <a:off x="657225" y="5162550"/>
        <a:ext cx="7467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23</xdr:row>
      <xdr:rowOff>95250</xdr:rowOff>
    </xdr:from>
    <xdr:to>
      <xdr:col>8</xdr:col>
      <xdr:colOff>228600</xdr:colOff>
      <xdr:row>50</xdr:row>
      <xdr:rowOff>161925</xdr:rowOff>
    </xdr:to>
    <xdr:graphicFrame>
      <xdr:nvGraphicFramePr>
        <xdr:cNvPr id="1" name="Diagram 1"/>
        <xdr:cNvGraphicFramePr/>
      </xdr:nvGraphicFramePr>
      <xdr:xfrm>
        <a:off x="533400" y="5476875"/>
        <a:ext cx="77533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</cdr:x>
      <cdr:y>0.55075</cdr:y>
    </cdr:from>
    <cdr:to>
      <cdr:x>0.48025</cdr:x>
      <cdr:y>0.59975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448050" y="2381250"/>
          <a:ext cx="180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22</xdr:row>
      <xdr:rowOff>0</xdr:rowOff>
    </xdr:from>
    <xdr:to>
      <xdr:col>2</xdr:col>
      <xdr:colOff>1190625</xdr:colOff>
      <xdr:row>22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43100" y="5629275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19050</xdr:rowOff>
    </xdr:from>
    <xdr:to>
      <xdr:col>9</xdr:col>
      <xdr:colOff>9525</xdr:colOff>
      <xdr:row>38</xdr:row>
      <xdr:rowOff>152400</xdr:rowOff>
    </xdr:to>
    <xdr:graphicFrame>
      <xdr:nvGraphicFramePr>
        <xdr:cNvPr id="2" name="Diagram 2"/>
        <xdr:cNvGraphicFramePr/>
      </xdr:nvGraphicFramePr>
      <xdr:xfrm>
        <a:off x="1466850" y="4648200"/>
        <a:ext cx="75628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="115" zoomScaleNormal="115" zoomScaleSheetLayoutView="80" workbookViewId="0" topLeftCell="A1">
      <selection activeCell="I51" sqref="I51"/>
    </sheetView>
  </sheetViews>
  <sheetFormatPr defaultColWidth="9.00390625" defaultRowHeight="12.75"/>
  <cols>
    <col min="3" max="3" width="7.25390625" style="0" customWidth="1"/>
    <col min="5" max="5" width="7.75390625" style="0" customWidth="1"/>
    <col min="8" max="8" width="19.25390625" style="0" customWidth="1"/>
    <col min="9" max="9" width="12.00390625" style="0" customWidth="1"/>
    <col min="10" max="10" width="18.375" style="0" customWidth="1"/>
    <col min="11" max="11" width="26.25390625" style="0" customWidth="1"/>
  </cols>
  <sheetData>
    <row r="1" spans="3:9" ht="14.25">
      <c r="C1" s="73"/>
      <c r="D1" s="73"/>
      <c r="E1" s="73"/>
      <c r="F1" s="73"/>
      <c r="G1" s="73"/>
      <c r="H1" s="73"/>
      <c r="I1" s="73"/>
    </row>
    <row r="2" spans="2:11" s="4" customFormat="1" ht="33">
      <c r="B2" s="207" t="s">
        <v>2</v>
      </c>
      <c r="C2" s="208"/>
      <c r="D2" s="208"/>
      <c r="E2" s="208"/>
      <c r="F2" s="208"/>
      <c r="G2" s="208"/>
      <c r="H2" s="208"/>
      <c r="I2" s="208"/>
      <c r="J2" s="207"/>
      <c r="K2" s="70"/>
    </row>
    <row r="10" ht="12.75">
      <c r="I10" t="s">
        <v>0</v>
      </c>
    </row>
    <row r="30" spans="2:11" ht="35.25" customHeight="1">
      <c r="B30" s="205" t="s">
        <v>3</v>
      </c>
      <c r="C30" s="205"/>
      <c r="D30" s="205"/>
      <c r="E30" s="205"/>
      <c r="F30" s="205"/>
      <c r="G30" s="205"/>
      <c r="H30" s="205"/>
      <c r="I30" s="205"/>
      <c r="J30" s="205"/>
      <c r="K30" s="68"/>
    </row>
    <row r="31" ht="19.5" customHeight="1"/>
    <row r="32" spans="2:11" ht="39" customHeight="1">
      <c r="B32" s="206" t="s">
        <v>4</v>
      </c>
      <c r="C32" s="206"/>
      <c r="D32" s="206"/>
      <c r="E32" s="206"/>
      <c r="F32" s="206"/>
      <c r="G32" s="206"/>
      <c r="H32" s="206"/>
      <c r="I32" s="206"/>
      <c r="J32" s="206"/>
      <c r="K32" s="69"/>
    </row>
    <row r="36" ht="12.75">
      <c r="J36" t="s">
        <v>0</v>
      </c>
    </row>
    <row r="38" spans="5:8" ht="12.75">
      <c r="E38" t="s">
        <v>1</v>
      </c>
      <c r="H38" t="s">
        <v>0</v>
      </c>
    </row>
    <row r="41" ht="12.75">
      <c r="I41" t="s">
        <v>0</v>
      </c>
    </row>
  </sheetData>
  <sheetProtection/>
  <mergeCells count="3">
    <mergeCell ref="B30:J30"/>
    <mergeCell ref="B32:J32"/>
    <mergeCell ref="B2:J2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78"/>
  <sheetViews>
    <sheetView zoomScale="115" zoomScaleNormal="115" zoomScaleSheetLayoutView="100" zoomScalePageLayoutView="0" workbookViewId="0" topLeftCell="A1">
      <selection activeCell="F59" sqref="F59"/>
    </sheetView>
  </sheetViews>
  <sheetFormatPr defaultColWidth="9.00390625" defaultRowHeight="12.75"/>
  <cols>
    <col min="2" max="2" width="16.00390625" style="0" customWidth="1"/>
    <col min="3" max="3" width="18.375" style="0" customWidth="1"/>
    <col min="4" max="4" width="12.75390625" style="0" customWidth="1"/>
    <col min="5" max="5" width="19.25390625" style="0" customWidth="1"/>
    <col min="6" max="6" width="6.00390625" style="0" customWidth="1"/>
    <col min="7" max="7" width="15.375" style="0" customWidth="1"/>
  </cols>
  <sheetData>
    <row r="2" ht="13.5" thickBot="1"/>
    <row r="3" spans="2:7" ht="55.5" customHeight="1" thickBot="1">
      <c r="B3" s="239" t="s">
        <v>56</v>
      </c>
      <c r="C3" s="240"/>
      <c r="D3" s="240"/>
      <c r="E3" s="240"/>
      <c r="F3" s="240"/>
      <c r="G3" s="241"/>
    </row>
    <row r="4" spans="3:5" ht="14.25">
      <c r="C4" s="74"/>
      <c r="D4" s="74"/>
      <c r="E4" s="74"/>
    </row>
    <row r="5" spans="3:5" ht="18" customHeight="1" thickBot="1">
      <c r="C5" s="83"/>
      <c r="D5" s="84"/>
      <c r="E5" s="84"/>
    </row>
    <row r="6" spans="3:5" ht="54.75" customHeight="1">
      <c r="C6" s="109" t="s">
        <v>61</v>
      </c>
      <c r="D6" s="82" t="s">
        <v>32</v>
      </c>
      <c r="E6" s="90" t="s">
        <v>57</v>
      </c>
    </row>
    <row r="7" spans="3:5" ht="15">
      <c r="C7" s="9" t="s">
        <v>67</v>
      </c>
      <c r="D7" s="125">
        <v>1043</v>
      </c>
      <c r="E7" s="16">
        <f>D7/D$18</f>
        <v>0.41870734644720997</v>
      </c>
    </row>
    <row r="8" spans="3:5" ht="15">
      <c r="C8" s="9" t="s">
        <v>74</v>
      </c>
      <c r="D8" s="125">
        <v>553</v>
      </c>
      <c r="E8" s="16">
        <f aca="true" t="shared" si="0" ref="E8:E17">D8/D$18</f>
        <v>0.22199919710959454</v>
      </c>
    </row>
    <row r="9" spans="3:5" ht="15">
      <c r="C9" s="9" t="s">
        <v>75</v>
      </c>
      <c r="D9" s="125">
        <v>443</v>
      </c>
      <c r="E9" s="16">
        <f t="shared" si="0"/>
        <v>0.17784022480931352</v>
      </c>
    </row>
    <row r="10" spans="3:5" ht="15">
      <c r="C10" s="9" t="s">
        <v>71</v>
      </c>
      <c r="D10" s="125">
        <v>151</v>
      </c>
      <c r="E10" s="16">
        <f t="shared" si="0"/>
        <v>0.06061822561220393</v>
      </c>
    </row>
    <row r="11" spans="3:5" ht="15">
      <c r="C11" s="9" t="s">
        <v>66</v>
      </c>
      <c r="D11" s="125">
        <v>61</v>
      </c>
      <c r="E11" s="16">
        <f t="shared" si="0"/>
        <v>0.02448815736651947</v>
      </c>
    </row>
    <row r="12" spans="3:5" ht="15">
      <c r="C12" s="9" t="s">
        <v>76</v>
      </c>
      <c r="D12" s="125">
        <v>58</v>
      </c>
      <c r="E12" s="16">
        <f t="shared" si="0"/>
        <v>0.02328382175832999</v>
      </c>
    </row>
    <row r="13" spans="3:5" ht="15">
      <c r="C13" s="9" t="s">
        <v>77</v>
      </c>
      <c r="D13" s="125">
        <v>26</v>
      </c>
      <c r="E13" s="16">
        <f t="shared" si="0"/>
        <v>0.010437575270975512</v>
      </c>
    </row>
    <row r="14" spans="3:5" ht="15">
      <c r="C14" s="9" t="s">
        <v>65</v>
      </c>
      <c r="D14" s="125">
        <v>24</v>
      </c>
      <c r="E14" s="16">
        <f t="shared" si="0"/>
        <v>0.009634684865515858</v>
      </c>
    </row>
    <row r="15" spans="3:5" ht="15">
      <c r="C15" s="9" t="s">
        <v>64</v>
      </c>
      <c r="D15" s="125">
        <v>12</v>
      </c>
      <c r="E15" s="16">
        <f t="shared" si="0"/>
        <v>0.004817342432757929</v>
      </c>
    </row>
    <row r="16" spans="3:5" ht="15">
      <c r="C16" s="9" t="s">
        <v>83</v>
      </c>
      <c r="D16" s="125">
        <v>10</v>
      </c>
      <c r="E16" s="16">
        <f t="shared" si="0"/>
        <v>0.004014452027298274</v>
      </c>
    </row>
    <row r="17" spans="3:5" ht="15">
      <c r="C17" s="9" t="s">
        <v>68</v>
      </c>
      <c r="D17" s="136">
        <v>110</v>
      </c>
      <c r="E17" s="16">
        <f t="shared" si="0"/>
        <v>0.04415897230028101</v>
      </c>
    </row>
    <row r="18" spans="3:5" ht="15" thickBot="1">
      <c r="C18" s="10" t="s">
        <v>21</v>
      </c>
      <c r="D18" s="110">
        <f>SUM(D7:D17)</f>
        <v>2491</v>
      </c>
      <c r="E18" s="34">
        <f>D18/D$18</f>
        <v>1</v>
      </c>
    </row>
    <row r="19" spans="3:5" ht="15">
      <c r="C19" s="8"/>
      <c r="D19" s="85"/>
      <c r="E19" s="8"/>
    </row>
    <row r="20" spans="3:5" ht="15">
      <c r="C20" s="8"/>
      <c r="D20" s="86"/>
      <c r="E20" s="8"/>
    </row>
    <row r="21" spans="3:5" ht="15">
      <c r="C21" s="8"/>
      <c r="D21" s="8"/>
      <c r="E21" s="8"/>
    </row>
    <row r="22" spans="3:5" ht="15">
      <c r="C22" s="8"/>
      <c r="D22" s="8"/>
      <c r="E22" s="8"/>
    </row>
    <row r="23" spans="3:5" ht="15">
      <c r="C23" s="8"/>
      <c r="D23" s="8"/>
      <c r="E23" s="8"/>
    </row>
    <row r="24" spans="3:5" ht="15">
      <c r="C24" s="8"/>
      <c r="D24" s="8"/>
      <c r="E24" s="8"/>
    </row>
    <row r="25" spans="3:5" ht="15">
      <c r="C25" s="8"/>
      <c r="D25" s="8"/>
      <c r="E25" s="8"/>
    </row>
    <row r="26" spans="3:5" ht="15">
      <c r="C26" s="8"/>
      <c r="D26" s="8"/>
      <c r="E26" s="8"/>
    </row>
    <row r="27" spans="3:5" ht="15">
      <c r="C27" s="8"/>
      <c r="D27" s="8"/>
      <c r="E27" s="8"/>
    </row>
    <row r="28" spans="3:5" ht="15">
      <c r="C28" s="8"/>
      <c r="D28" s="8"/>
      <c r="E28" s="8"/>
    </row>
    <row r="29" spans="3:5" ht="15">
      <c r="C29" s="8"/>
      <c r="D29" s="8"/>
      <c r="E29" s="8"/>
    </row>
    <row r="30" spans="3:5" ht="15">
      <c r="C30" s="8"/>
      <c r="D30" s="8"/>
      <c r="E30" s="8"/>
    </row>
    <row r="31" spans="3:5" ht="15">
      <c r="C31" s="8"/>
      <c r="D31" s="8"/>
      <c r="E31" s="8"/>
    </row>
    <row r="32" spans="3:5" ht="15">
      <c r="C32" s="8"/>
      <c r="D32" s="8"/>
      <c r="E32" s="8"/>
    </row>
    <row r="33" spans="3:5" ht="15">
      <c r="C33" s="8"/>
      <c r="D33" s="8"/>
      <c r="E33" s="8"/>
    </row>
    <row r="34" spans="3:5" ht="15">
      <c r="C34" s="8"/>
      <c r="D34" s="8"/>
      <c r="E34" s="8"/>
    </row>
    <row r="35" spans="3:5" ht="15">
      <c r="C35" s="8"/>
      <c r="D35" s="8"/>
      <c r="E35" s="8"/>
    </row>
    <row r="36" spans="3:5" ht="15">
      <c r="C36" s="8"/>
      <c r="D36" s="8"/>
      <c r="E36" s="8"/>
    </row>
    <row r="37" spans="3:5" ht="15">
      <c r="C37" s="8"/>
      <c r="D37" s="8"/>
      <c r="E37" s="8"/>
    </row>
    <row r="38" spans="3:5" ht="15">
      <c r="C38" s="8"/>
      <c r="D38" s="8"/>
      <c r="E38" s="8"/>
    </row>
    <row r="39" spans="3:5" ht="15">
      <c r="C39" s="8"/>
      <c r="D39" s="8"/>
      <c r="E39" s="8"/>
    </row>
    <row r="40" spans="3:5" ht="15">
      <c r="C40" s="8"/>
      <c r="D40" s="8"/>
      <c r="E40" s="8"/>
    </row>
    <row r="41" spans="3:5" ht="15">
      <c r="C41" s="8"/>
      <c r="D41" s="8"/>
      <c r="E41" s="8"/>
    </row>
    <row r="42" spans="3:5" ht="15">
      <c r="C42" s="8"/>
      <c r="D42" s="8"/>
      <c r="E42" s="8"/>
    </row>
    <row r="43" spans="3:5" ht="15">
      <c r="C43" s="8"/>
      <c r="D43" s="8"/>
      <c r="E43" s="8"/>
    </row>
    <row r="44" spans="3:5" ht="15">
      <c r="C44" s="8"/>
      <c r="D44" s="8"/>
      <c r="E44" s="8"/>
    </row>
    <row r="45" spans="3:5" ht="15">
      <c r="C45" s="8"/>
      <c r="D45" s="8"/>
      <c r="E45" s="8"/>
    </row>
    <row r="46" spans="3:5" ht="15">
      <c r="C46" s="8"/>
      <c r="D46" s="8"/>
      <c r="E46" s="8"/>
    </row>
    <row r="47" spans="3:5" ht="15">
      <c r="C47" s="8"/>
      <c r="D47" s="8"/>
      <c r="E47" s="8"/>
    </row>
    <row r="48" spans="3:5" ht="15">
      <c r="C48" s="8"/>
      <c r="D48" s="8"/>
      <c r="E48" s="8"/>
    </row>
    <row r="49" ht="15.75" customHeight="1"/>
    <row r="50" ht="12.75" customHeight="1"/>
    <row r="51" ht="18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spans="3:5" ht="15">
      <c r="C60" s="8"/>
      <c r="D60" s="8"/>
      <c r="E60" s="8"/>
    </row>
    <row r="61" spans="3:5" ht="15">
      <c r="C61" s="8"/>
      <c r="D61" s="8"/>
      <c r="E61" s="8"/>
    </row>
    <row r="62" spans="3:5" ht="15">
      <c r="C62" s="8"/>
      <c r="D62" s="8"/>
      <c r="E62" s="8"/>
    </row>
    <row r="63" spans="3:5" ht="15">
      <c r="C63" s="8"/>
      <c r="D63" s="8"/>
      <c r="E63" s="8"/>
    </row>
    <row r="75" spans="3:5" ht="15">
      <c r="C75" s="8"/>
      <c r="D75" s="8"/>
      <c r="E75" s="8"/>
    </row>
    <row r="76" spans="3:5" ht="15">
      <c r="C76" s="8"/>
      <c r="D76" s="8"/>
      <c r="E76" s="8"/>
    </row>
    <row r="77" spans="3:5" ht="15">
      <c r="C77" s="8"/>
      <c r="D77" s="8"/>
      <c r="E77" s="8"/>
    </row>
    <row r="78" spans="3:5" ht="15">
      <c r="C78" s="8"/>
      <c r="D78" s="8"/>
      <c r="E78" s="8"/>
    </row>
  </sheetData>
  <sheetProtection/>
  <mergeCells count="1">
    <mergeCell ref="B3:G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L42"/>
  <sheetViews>
    <sheetView zoomScale="115" zoomScaleNormal="115" zoomScaleSheetLayoutView="80" zoomScalePageLayoutView="0" workbookViewId="0" topLeftCell="A1">
      <selection activeCell="H44" sqref="H44"/>
    </sheetView>
  </sheetViews>
  <sheetFormatPr defaultColWidth="9.00390625" defaultRowHeight="12.75"/>
  <cols>
    <col min="1" max="1" width="9.125" style="23" customWidth="1"/>
    <col min="2" max="2" width="9.375" style="23" customWidth="1"/>
    <col min="3" max="3" width="30.75390625" style="23" customWidth="1"/>
    <col min="4" max="4" width="12.875" style="23" customWidth="1"/>
    <col min="5" max="5" width="12.375" style="23" customWidth="1"/>
    <col min="6" max="6" width="10.25390625" style="23" customWidth="1"/>
    <col min="7" max="7" width="16.375" style="23" customWidth="1"/>
    <col min="8" max="8" width="9.25390625" style="23" customWidth="1"/>
    <col min="9" max="9" width="8.00390625" style="23" customWidth="1"/>
    <col min="10" max="10" width="20.875" style="23" bestFit="1" customWidth="1"/>
    <col min="11" max="12" width="14.125" style="23" bestFit="1" customWidth="1"/>
    <col min="13" max="16384" width="9.125" style="23" customWidth="1"/>
  </cols>
  <sheetData>
    <row r="3" spans="2:9" s="62" customFormat="1" ht="33" customHeight="1">
      <c r="B3" s="61"/>
      <c r="C3" s="246" t="s">
        <v>58</v>
      </c>
      <c r="D3" s="247"/>
      <c r="E3" s="247"/>
      <c r="F3" s="247"/>
      <c r="G3" s="248"/>
      <c r="H3" s="3"/>
      <c r="I3" s="32"/>
    </row>
    <row r="4" spans="2:9" s="62" customFormat="1" ht="14.25" customHeight="1">
      <c r="B4" s="61"/>
      <c r="C4" s="56"/>
      <c r="D4" s="72"/>
      <c r="E4" s="72"/>
      <c r="F4" s="72"/>
      <c r="G4" s="72"/>
      <c r="H4" s="76"/>
      <c r="I4" s="33"/>
    </row>
    <row r="5" spans="3:7" ht="15.75">
      <c r="C5" s="31"/>
      <c r="D5" s="31"/>
      <c r="E5" s="31"/>
      <c r="F5" s="31"/>
      <c r="G5" s="31"/>
    </row>
    <row r="6" spans="3:8" ht="16.5" thickBot="1">
      <c r="C6" s="54"/>
      <c r="D6" s="54"/>
      <c r="E6" s="54"/>
      <c r="F6" s="54"/>
      <c r="G6" s="54"/>
      <c r="H6" s="63"/>
    </row>
    <row r="7" spans="3:7" ht="37.5" customHeight="1" thickBot="1">
      <c r="C7" s="242" t="s">
        <v>59</v>
      </c>
      <c r="D7" s="243"/>
      <c r="E7" s="244"/>
      <c r="F7" s="244"/>
      <c r="G7" s="245"/>
    </row>
    <row r="8" spans="3:7" ht="39" customHeight="1" thickBot="1">
      <c r="C8" s="60"/>
      <c r="D8" s="184" t="s">
        <v>31</v>
      </c>
      <c r="E8" s="38" t="s">
        <v>32</v>
      </c>
      <c r="F8" s="174" t="s">
        <v>29</v>
      </c>
      <c r="G8" s="156" t="s">
        <v>30</v>
      </c>
    </row>
    <row r="9" spans="3:7" ht="15.75">
      <c r="C9" s="191" t="s">
        <v>84</v>
      </c>
      <c r="D9" s="195">
        <v>112</v>
      </c>
      <c r="E9" s="195">
        <v>68</v>
      </c>
      <c r="F9" s="196">
        <f>E9-D9</f>
        <v>-44</v>
      </c>
      <c r="G9" s="197">
        <f>(E9-D9)/ABS(D9)</f>
        <v>-0.39285714285714285</v>
      </c>
    </row>
    <row r="10" spans="3:7" ht="31.5">
      <c r="C10" s="192" t="s">
        <v>85</v>
      </c>
      <c r="D10" s="198">
        <v>213</v>
      </c>
      <c r="E10" s="198">
        <v>550</v>
      </c>
      <c r="F10" s="199">
        <f>E10-D10</f>
        <v>337</v>
      </c>
      <c r="G10" s="200">
        <f>(E10-D10)/ABS(D10)</f>
        <v>1.5821596244131455</v>
      </c>
    </row>
    <row r="11" spans="3:7" ht="31.5" customHeight="1">
      <c r="C11" s="193" t="s">
        <v>86</v>
      </c>
      <c r="D11" s="198">
        <v>6</v>
      </c>
      <c r="E11" s="198">
        <v>43</v>
      </c>
      <c r="F11" s="199">
        <f>E11-D11</f>
        <v>37</v>
      </c>
      <c r="G11" s="200">
        <f>(E11-D11)/ABS(D11)</f>
        <v>6.166666666666667</v>
      </c>
    </row>
    <row r="12" spans="3:7" ht="21.75" customHeight="1">
      <c r="C12" s="64" t="s">
        <v>87</v>
      </c>
      <c r="D12" s="198">
        <v>2150</v>
      </c>
      <c r="E12" s="198">
        <v>2551</v>
      </c>
      <c r="F12" s="199">
        <f>E12-D12</f>
        <v>401</v>
      </c>
      <c r="G12" s="200">
        <f>(E12-D12)/ABS(D12)</f>
        <v>0.18651162790697676</v>
      </c>
    </row>
    <row r="13" spans="3:12" ht="19.5" customHeight="1" thickBot="1">
      <c r="C13" s="194" t="s">
        <v>88</v>
      </c>
      <c r="D13" s="201">
        <v>43858</v>
      </c>
      <c r="E13" s="202">
        <v>1934</v>
      </c>
      <c r="F13" s="203">
        <f>E13-D13</f>
        <v>-41924</v>
      </c>
      <c r="G13" s="204">
        <f>(E13-D13)/ABS(D13)</f>
        <v>-0.9559031419581376</v>
      </c>
      <c r="L13" s="65"/>
    </row>
    <row r="14" spans="3:7" ht="15.75">
      <c r="C14" s="55"/>
      <c r="D14" s="66"/>
      <c r="E14" s="31"/>
      <c r="F14" s="31"/>
      <c r="G14" s="31"/>
    </row>
    <row r="15" spans="3:7" ht="15.75">
      <c r="C15" s="31"/>
      <c r="D15" s="31"/>
      <c r="E15" s="31"/>
      <c r="F15" s="31"/>
      <c r="G15" s="31"/>
    </row>
    <row r="16" spans="3:7" ht="15.75">
      <c r="C16" s="31"/>
      <c r="D16" s="31"/>
      <c r="E16" s="31"/>
      <c r="F16" s="31"/>
      <c r="G16" s="31"/>
    </row>
    <row r="17" spans="3:7" ht="15.75">
      <c r="C17" s="31"/>
      <c r="D17" s="31"/>
      <c r="E17" s="31"/>
      <c r="F17" s="31"/>
      <c r="G17" s="31"/>
    </row>
    <row r="18" spans="3:7" ht="15.75">
      <c r="C18" s="31"/>
      <c r="D18" s="31"/>
      <c r="E18" s="31"/>
      <c r="F18" s="31"/>
      <c r="G18" s="31"/>
    </row>
    <row r="19" spans="3:7" ht="15.75">
      <c r="C19" s="31"/>
      <c r="D19" s="31"/>
      <c r="E19" s="31"/>
      <c r="F19" s="31"/>
      <c r="G19" s="31"/>
    </row>
    <row r="20" spans="3:7" ht="15.75">
      <c r="C20" s="31"/>
      <c r="D20" s="31"/>
      <c r="E20" s="31"/>
      <c r="F20" s="31"/>
      <c r="G20" s="31"/>
    </row>
    <row r="21" spans="3:7" ht="15.75">
      <c r="C21" s="31"/>
      <c r="D21" s="31"/>
      <c r="E21" s="31"/>
      <c r="F21" s="31"/>
      <c r="G21" s="31"/>
    </row>
    <row r="22" spans="3:7" ht="15.75">
      <c r="C22" s="31"/>
      <c r="D22" s="31"/>
      <c r="E22" s="31"/>
      <c r="F22" s="31"/>
      <c r="G22" s="31"/>
    </row>
    <row r="23" spans="3:7" ht="15.75">
      <c r="C23" s="55"/>
      <c r="D23" s="53"/>
      <c r="E23" s="31"/>
      <c r="F23" s="31"/>
      <c r="G23" s="31"/>
    </row>
    <row r="24" spans="3:7" ht="15.75">
      <c r="C24" s="31"/>
      <c r="D24" s="31"/>
      <c r="E24" s="31"/>
      <c r="F24" s="31"/>
      <c r="G24" s="31"/>
    </row>
    <row r="25" spans="3:7" ht="15.75">
      <c r="C25" s="31"/>
      <c r="D25" s="31"/>
      <c r="E25" s="31"/>
      <c r="F25" s="31"/>
      <c r="G25" s="31"/>
    </row>
    <row r="26" spans="3:7" ht="15.75">
      <c r="C26" s="31"/>
      <c r="D26" s="31"/>
      <c r="E26" s="31"/>
      <c r="F26" s="31"/>
      <c r="G26" s="31"/>
    </row>
    <row r="27" spans="3:7" ht="15.75">
      <c r="C27" s="31"/>
      <c r="D27" s="31"/>
      <c r="E27" s="31"/>
      <c r="F27" s="31"/>
      <c r="G27" s="31"/>
    </row>
    <row r="28" spans="3:7" ht="15.75">
      <c r="C28" s="31"/>
      <c r="D28" s="31"/>
      <c r="E28" s="31"/>
      <c r="F28" s="31"/>
      <c r="G28" s="31"/>
    </row>
    <row r="29" spans="3:7" ht="15.75">
      <c r="C29" s="31"/>
      <c r="D29" s="31"/>
      <c r="E29" s="31"/>
      <c r="F29" s="31"/>
      <c r="G29" s="31"/>
    </row>
    <row r="30" spans="3:7" ht="15.75">
      <c r="C30" s="31"/>
      <c r="D30" s="31"/>
      <c r="E30" s="31"/>
      <c r="F30" s="31"/>
      <c r="G30" s="31"/>
    </row>
    <row r="31" spans="3:7" ht="15.75">
      <c r="C31" s="31"/>
      <c r="D31" s="31"/>
      <c r="E31" s="31"/>
      <c r="F31" s="31"/>
      <c r="G31" s="31"/>
    </row>
    <row r="32" spans="3:7" ht="15.75">
      <c r="C32" s="31"/>
      <c r="D32" s="31"/>
      <c r="E32" s="31"/>
      <c r="F32" s="31"/>
      <c r="G32" s="31"/>
    </row>
    <row r="33" spans="3:7" ht="15.75">
      <c r="C33" s="31"/>
      <c r="D33" s="31"/>
      <c r="E33" s="31"/>
      <c r="F33" s="31"/>
      <c r="G33" s="31"/>
    </row>
    <row r="34" spans="3:7" ht="15.75">
      <c r="C34" s="31"/>
      <c r="D34" s="31"/>
      <c r="E34" s="31"/>
      <c r="F34" s="31"/>
      <c r="G34" s="31"/>
    </row>
    <row r="35" spans="3:7" ht="15.75">
      <c r="C35" s="31"/>
      <c r="D35" s="31"/>
      <c r="E35" s="31"/>
      <c r="F35" s="31"/>
      <c r="G35" s="31"/>
    </row>
    <row r="36" spans="3:7" ht="15.75">
      <c r="C36" s="31"/>
      <c r="D36" s="31"/>
      <c r="E36" s="31"/>
      <c r="F36" s="31"/>
      <c r="G36" s="31"/>
    </row>
    <row r="37" spans="3:7" ht="15.75">
      <c r="C37" s="31"/>
      <c r="D37" s="31"/>
      <c r="E37" s="31"/>
      <c r="F37" s="31"/>
      <c r="G37" s="31"/>
    </row>
    <row r="38" spans="3:7" ht="15.75">
      <c r="C38" s="31"/>
      <c r="D38" s="31"/>
      <c r="E38" s="31"/>
      <c r="F38" s="31"/>
      <c r="G38" s="31"/>
    </row>
    <row r="39" spans="3:7" ht="15.75">
      <c r="C39" s="31"/>
      <c r="D39" s="31"/>
      <c r="E39" s="31"/>
      <c r="F39" s="31"/>
      <c r="G39" s="31"/>
    </row>
    <row r="40" spans="3:7" ht="15.75">
      <c r="C40" s="31"/>
      <c r="D40" s="31"/>
      <c r="E40" s="31"/>
      <c r="F40" s="31"/>
      <c r="G40" s="31"/>
    </row>
    <row r="41" spans="3:7" ht="15.75">
      <c r="C41" s="31"/>
      <c r="D41" s="31"/>
      <c r="E41" s="31"/>
      <c r="F41" s="31"/>
      <c r="G41" s="31"/>
    </row>
    <row r="42" spans="3:7" ht="15.75">
      <c r="C42" s="31"/>
      <c r="D42" s="31"/>
      <c r="E42" s="31"/>
      <c r="F42" s="31"/>
      <c r="G42" s="31"/>
    </row>
  </sheetData>
  <sheetProtection/>
  <mergeCells count="2">
    <mergeCell ref="C7:G7"/>
    <mergeCell ref="C3:G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G20"/>
  <sheetViews>
    <sheetView zoomScale="115" zoomScaleNormal="115" zoomScaleSheetLayoutView="110" zoomScalePageLayoutView="0" workbookViewId="0" topLeftCell="A1">
      <selection activeCell="G52" sqref="G52"/>
    </sheetView>
  </sheetViews>
  <sheetFormatPr defaultColWidth="9.00390625" defaultRowHeight="12.75"/>
  <cols>
    <col min="1" max="1" width="9.125" style="58" customWidth="1"/>
    <col min="2" max="2" width="14.125" style="58" customWidth="1"/>
    <col min="3" max="3" width="19.00390625" style="58" customWidth="1"/>
    <col min="4" max="4" width="20.625" style="58" customWidth="1"/>
    <col min="5" max="5" width="20.00390625" style="58" customWidth="1"/>
    <col min="6" max="6" width="13.875" style="58" customWidth="1"/>
    <col min="7" max="7" width="4.125" style="58" customWidth="1"/>
    <col min="8" max="16384" width="9.125" style="58" customWidth="1"/>
  </cols>
  <sheetData>
    <row r="3" spans="2:7" s="5" customFormat="1" ht="49.5" customHeight="1">
      <c r="B3" s="231" t="s">
        <v>89</v>
      </c>
      <c r="C3" s="251"/>
      <c r="D3" s="251"/>
      <c r="E3" s="251"/>
      <c r="F3" s="252"/>
      <c r="G3" s="33"/>
    </row>
    <row r="4" spans="3:7" s="5" customFormat="1" ht="15">
      <c r="C4" s="56"/>
      <c r="D4" s="56"/>
      <c r="E4" s="56"/>
      <c r="F4" s="56"/>
      <c r="G4" s="33"/>
    </row>
    <row r="5" spans="2:7" ht="12.75" customHeight="1">
      <c r="B5" s="57"/>
      <c r="C5" s="57"/>
      <c r="D5" s="57"/>
      <c r="E5" s="57"/>
      <c r="F5" s="57"/>
      <c r="G5" s="57"/>
    </row>
    <row r="6" spans="2:7" ht="12.75" customHeight="1" thickBot="1">
      <c r="B6" s="57"/>
      <c r="C6" s="57"/>
      <c r="D6" s="57"/>
      <c r="E6" s="57"/>
      <c r="F6" s="57"/>
      <c r="G6" s="57"/>
    </row>
    <row r="7" spans="2:7" ht="30" customHeight="1" thickBot="1">
      <c r="B7" s="57"/>
      <c r="C7" s="249" t="s">
        <v>60</v>
      </c>
      <c r="D7" s="250"/>
      <c r="E7" s="250"/>
      <c r="G7" s="57"/>
    </row>
    <row r="8" spans="2:7" ht="27" customHeight="1" thickBot="1">
      <c r="B8" s="57"/>
      <c r="C8" s="88" t="s">
        <v>61</v>
      </c>
      <c r="D8" s="88" t="s">
        <v>31</v>
      </c>
      <c r="E8" s="185" t="s">
        <v>32</v>
      </c>
      <c r="G8" s="57"/>
    </row>
    <row r="9" spans="2:5" ht="15.75">
      <c r="B9" s="57"/>
      <c r="C9" s="152" t="s">
        <v>67</v>
      </c>
      <c r="D9" s="142">
        <v>565</v>
      </c>
      <c r="E9" s="143">
        <v>113</v>
      </c>
    </row>
    <row r="10" spans="2:5" ht="19.5" customHeight="1">
      <c r="B10" s="57"/>
      <c r="C10" s="153" t="s">
        <v>71</v>
      </c>
      <c r="D10" s="144">
        <v>367</v>
      </c>
      <c r="E10" s="145">
        <v>67</v>
      </c>
    </row>
    <row r="11" spans="2:5" ht="15.75">
      <c r="B11" s="57"/>
      <c r="C11" s="153" t="s">
        <v>74</v>
      </c>
      <c r="D11" s="144">
        <v>90</v>
      </c>
      <c r="E11" s="145">
        <v>57</v>
      </c>
    </row>
    <row r="12" spans="3:5" ht="17.25" customHeight="1">
      <c r="C12" s="153" t="s">
        <v>66</v>
      </c>
      <c r="D12" s="144">
        <v>138</v>
      </c>
      <c r="E12" s="145">
        <v>41</v>
      </c>
    </row>
    <row r="13" spans="3:5" ht="17.25" customHeight="1">
      <c r="C13" s="153" t="s">
        <v>75</v>
      </c>
      <c r="D13" s="144">
        <v>125</v>
      </c>
      <c r="E13" s="145">
        <v>25</v>
      </c>
    </row>
    <row r="14" spans="3:5" ht="17.25" customHeight="1">
      <c r="C14" s="154" t="s">
        <v>65</v>
      </c>
      <c r="D14" s="146">
        <v>230</v>
      </c>
      <c r="E14" s="145">
        <v>11</v>
      </c>
    </row>
    <row r="15" spans="3:5" ht="17.25" customHeight="1" thickBot="1">
      <c r="C15" s="155" t="s">
        <v>68</v>
      </c>
      <c r="D15" s="147">
        <v>544</v>
      </c>
      <c r="E15" s="148">
        <v>57</v>
      </c>
    </row>
    <row r="16" spans="3:5" ht="16.5" thickBot="1">
      <c r="C16" s="96" t="s">
        <v>21</v>
      </c>
      <c r="D16" s="129">
        <f>SUM(D9:D15)</f>
        <v>2059</v>
      </c>
      <c r="E16" s="130">
        <f>SUM(E9:E15)</f>
        <v>371</v>
      </c>
    </row>
    <row r="17" spans="3:5" ht="15.75">
      <c r="C17" s="102"/>
      <c r="D17" s="103"/>
      <c r="E17" s="104"/>
    </row>
    <row r="18" spans="3:5" ht="15.75">
      <c r="C18" s="102"/>
      <c r="D18" s="103"/>
      <c r="E18" s="104"/>
    </row>
    <row r="19" spans="3:5" ht="12.75" customHeight="1">
      <c r="C19" s="59"/>
      <c r="D19" s="59"/>
      <c r="E19" s="59"/>
    </row>
    <row r="20" spans="3:5" ht="12.75" customHeight="1">
      <c r="C20" s="59"/>
      <c r="D20" s="59"/>
      <c r="E20" s="59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">
    <mergeCell ref="C7:E7"/>
    <mergeCell ref="B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29"/>
  <sheetViews>
    <sheetView zoomScale="115" zoomScaleNormal="115" zoomScaleSheetLayoutView="120" zoomScalePageLayoutView="0" workbookViewId="0" topLeftCell="A1">
      <selection activeCell="D43" sqref="D43"/>
    </sheetView>
  </sheetViews>
  <sheetFormatPr defaultColWidth="9.00390625" defaultRowHeight="12.75"/>
  <cols>
    <col min="1" max="1" width="8.125" style="23" customWidth="1"/>
    <col min="2" max="2" width="43.25390625" style="23" customWidth="1"/>
    <col min="3" max="3" width="49.75390625" style="23" customWidth="1"/>
    <col min="4" max="4" width="10.375" style="23" customWidth="1"/>
    <col min="5" max="16384" width="9.125" style="23" customWidth="1"/>
  </cols>
  <sheetData>
    <row r="1" spans="1:3" ht="15">
      <c r="A1" s="22"/>
      <c r="B1" s="22"/>
      <c r="C1" s="22"/>
    </row>
    <row r="2" spans="1:3" ht="14.25">
      <c r="A2" s="48"/>
      <c r="B2" s="209" t="s">
        <v>5</v>
      </c>
      <c r="C2" s="210"/>
    </row>
    <row r="3" spans="1:3" ht="14.25">
      <c r="A3" s="48"/>
      <c r="B3" s="211" t="s">
        <v>6</v>
      </c>
      <c r="C3" s="212"/>
    </row>
    <row r="4" spans="1:4" ht="15">
      <c r="A4" s="48"/>
      <c r="B4" s="48"/>
      <c r="C4" s="48"/>
      <c r="D4" s="22"/>
    </row>
    <row r="5" spans="1:4" ht="13.5" customHeight="1">
      <c r="A5" s="22"/>
      <c r="B5" s="22"/>
      <c r="C5" s="22"/>
      <c r="D5" s="22"/>
    </row>
    <row r="6" spans="1:4" ht="15">
      <c r="A6" s="22"/>
      <c r="B6" s="22"/>
      <c r="C6" s="22"/>
      <c r="D6" s="22"/>
    </row>
    <row r="7" spans="1:3" ht="15.75" thickBot="1">
      <c r="A7" s="22"/>
      <c r="B7" s="22"/>
      <c r="C7" s="22"/>
    </row>
    <row r="8" spans="1:3" ht="36" customHeight="1">
      <c r="A8" s="22"/>
      <c r="B8" s="159" t="s">
        <v>8</v>
      </c>
      <c r="C8" s="158" t="s">
        <v>7</v>
      </c>
    </row>
    <row r="9" spans="1:3" ht="15.75" customHeight="1">
      <c r="A9" s="22"/>
      <c r="B9" s="26" t="s">
        <v>90</v>
      </c>
      <c r="C9" s="163">
        <v>4817</v>
      </c>
    </row>
    <row r="10" spans="1:3" ht="15.75" customHeight="1">
      <c r="A10" s="22"/>
      <c r="B10" s="27" t="s">
        <v>91</v>
      </c>
      <c r="C10" s="164">
        <v>2304</v>
      </c>
    </row>
    <row r="11" spans="1:3" ht="15.75" customHeight="1">
      <c r="A11" s="22"/>
      <c r="B11" s="27" t="s">
        <v>9</v>
      </c>
      <c r="C11" s="164">
        <v>57533</v>
      </c>
    </row>
    <row r="12" spans="1:3" ht="15.75" customHeight="1">
      <c r="A12" s="22"/>
      <c r="B12" s="27" t="s">
        <v>10</v>
      </c>
      <c r="C12" s="164">
        <v>86</v>
      </c>
    </row>
    <row r="13" spans="1:3" ht="15" customHeight="1">
      <c r="A13" s="22"/>
      <c r="B13" s="27" t="s">
        <v>11</v>
      </c>
      <c r="C13" s="164">
        <v>111359</v>
      </c>
    </row>
    <row r="14" spans="1:3" ht="15" customHeight="1">
      <c r="A14" s="22"/>
      <c r="B14" s="27" t="s">
        <v>12</v>
      </c>
      <c r="C14" s="164">
        <v>18159</v>
      </c>
    </row>
    <row r="15" spans="1:3" ht="30" customHeight="1">
      <c r="A15" s="22"/>
      <c r="B15" s="40" t="s">
        <v>13</v>
      </c>
      <c r="C15" s="165">
        <v>5432</v>
      </c>
    </row>
    <row r="16" spans="1:4" ht="30">
      <c r="A16" s="22"/>
      <c r="B16" s="40" t="s">
        <v>14</v>
      </c>
      <c r="C16" s="165">
        <v>714</v>
      </c>
      <c r="D16" s="23" t="s">
        <v>0</v>
      </c>
    </row>
    <row r="17" spans="1:3" ht="15" customHeight="1">
      <c r="A17" s="22"/>
      <c r="B17" s="27" t="s">
        <v>15</v>
      </c>
      <c r="C17" s="165">
        <v>675</v>
      </c>
    </row>
    <row r="18" spans="1:3" ht="17.25" customHeight="1">
      <c r="A18" s="22"/>
      <c r="B18" s="27" t="s">
        <v>16</v>
      </c>
      <c r="C18" s="164">
        <v>27837</v>
      </c>
    </row>
    <row r="19" spans="1:3" ht="15.75" customHeight="1">
      <c r="A19" s="22"/>
      <c r="B19" s="157" t="s">
        <v>17</v>
      </c>
      <c r="C19" s="165">
        <v>15</v>
      </c>
    </row>
    <row r="20" spans="1:3" ht="15">
      <c r="A20" s="22"/>
      <c r="B20" s="41" t="s">
        <v>18</v>
      </c>
      <c r="C20" s="166">
        <v>1833</v>
      </c>
    </row>
    <row r="21" spans="1:3" ht="30">
      <c r="A21" s="22"/>
      <c r="B21" s="41" t="s">
        <v>19</v>
      </c>
      <c r="C21" s="166">
        <v>1542</v>
      </c>
    </row>
    <row r="22" spans="1:3" ht="16.5" customHeight="1">
      <c r="A22" s="22"/>
      <c r="B22" s="157" t="s">
        <v>20</v>
      </c>
      <c r="C22" s="167">
        <v>49</v>
      </c>
    </row>
    <row r="23" spans="1:6" ht="18.75" customHeight="1" thickBot="1">
      <c r="A23" s="22"/>
      <c r="B23" s="160" t="s">
        <v>21</v>
      </c>
      <c r="C23" s="161">
        <f>SUM(C9:C22)</f>
        <v>232355</v>
      </c>
      <c r="F23" s="23" t="s">
        <v>0</v>
      </c>
    </row>
    <row r="24" spans="1:3" ht="15">
      <c r="A24" s="22"/>
      <c r="B24" s="77"/>
      <c r="C24" s="22"/>
    </row>
    <row r="25" spans="1:6" ht="13.5" customHeight="1">
      <c r="A25" s="22"/>
      <c r="B25" s="213" t="s">
        <v>22</v>
      </c>
      <c r="C25" s="213"/>
      <c r="D25" s="62"/>
      <c r="E25" s="62"/>
      <c r="F25" s="62"/>
    </row>
    <row r="26" spans="1:3" ht="13.5" customHeight="1">
      <c r="A26" s="22"/>
      <c r="B26" s="214"/>
      <c r="C26" s="214"/>
    </row>
    <row r="27" spans="1:3" ht="15">
      <c r="A27" s="22"/>
      <c r="B27" s="162" t="s">
        <v>23</v>
      </c>
      <c r="C27" s="22"/>
    </row>
    <row r="28" spans="1:3" ht="15">
      <c r="A28" s="22"/>
      <c r="B28" s="22"/>
      <c r="C28" s="22"/>
    </row>
    <row r="29" spans="1:3" ht="15">
      <c r="A29" s="22"/>
      <c r="B29" s="22"/>
      <c r="C29" s="22"/>
    </row>
  </sheetData>
  <sheetProtection/>
  <mergeCells count="3">
    <mergeCell ref="B2:C2"/>
    <mergeCell ref="B3:C3"/>
    <mergeCell ref="B25:C26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14"/>
  <sheetViews>
    <sheetView zoomScaleSheetLayoutView="100" zoomScalePageLayoutView="0" workbookViewId="0" topLeftCell="A1">
      <selection activeCell="H60" sqref="H60"/>
    </sheetView>
  </sheetViews>
  <sheetFormatPr defaultColWidth="9.00390625" defaultRowHeight="12.75"/>
  <cols>
    <col min="1" max="1" width="8.375" style="23" customWidth="1"/>
    <col min="2" max="2" width="31.875" style="23" customWidth="1"/>
    <col min="3" max="3" width="14.625" style="23" customWidth="1"/>
    <col min="4" max="4" width="14.125" style="23" customWidth="1"/>
    <col min="5" max="5" width="11.75390625" style="23" customWidth="1"/>
    <col min="6" max="6" width="11.00390625" style="23" customWidth="1"/>
    <col min="7" max="7" width="10.125" style="23" customWidth="1"/>
    <col min="8" max="8" width="8.375" style="23" customWidth="1"/>
    <col min="9" max="16384" width="9.125" style="23" customWidth="1"/>
  </cols>
  <sheetData>
    <row r="2" spans="2:8" ht="27.75" customHeight="1">
      <c r="B2" s="222" t="s">
        <v>24</v>
      </c>
      <c r="C2" s="223"/>
      <c r="D2" s="223"/>
      <c r="E2" s="223"/>
      <c r="F2" s="223"/>
      <c r="G2" s="223"/>
      <c r="H2" s="224"/>
    </row>
    <row r="3" spans="2:8" ht="20.25" customHeight="1">
      <c r="B3" s="225" t="s">
        <v>25</v>
      </c>
      <c r="C3" s="226"/>
      <c r="D3" s="226"/>
      <c r="E3" s="226"/>
      <c r="F3" s="226"/>
      <c r="G3" s="226"/>
      <c r="H3" s="227"/>
    </row>
    <row r="4" spans="2:7" ht="15">
      <c r="B4" s="22"/>
      <c r="C4" s="22"/>
      <c r="D4" s="22"/>
      <c r="E4" s="22"/>
      <c r="F4" s="22"/>
      <c r="G4" s="22"/>
    </row>
    <row r="5" spans="2:7" ht="15">
      <c r="B5" s="22"/>
      <c r="C5" s="22"/>
      <c r="D5" s="22"/>
      <c r="E5" s="22"/>
      <c r="F5" s="22"/>
      <c r="G5" s="22"/>
    </row>
    <row r="6" spans="2:7" ht="15.75" thickBot="1">
      <c r="B6" s="22"/>
      <c r="C6" s="22"/>
      <c r="D6" s="22"/>
      <c r="E6" s="22"/>
      <c r="F6" s="22"/>
      <c r="G6" s="22"/>
    </row>
    <row r="7" spans="2:7" ht="33" customHeight="1" thickBot="1">
      <c r="B7" s="220" t="s">
        <v>26</v>
      </c>
      <c r="C7" s="215" t="s">
        <v>28</v>
      </c>
      <c r="D7" s="216"/>
      <c r="E7" s="216"/>
      <c r="F7" s="217"/>
      <c r="G7" s="22"/>
    </row>
    <row r="8" spans="2:7" ht="45" customHeight="1" thickBot="1">
      <c r="B8" s="221"/>
      <c r="C8" s="168" t="s">
        <v>31</v>
      </c>
      <c r="D8" s="127" t="s">
        <v>32</v>
      </c>
      <c r="E8" s="24" t="s">
        <v>29</v>
      </c>
      <c r="F8" s="25" t="s">
        <v>30</v>
      </c>
      <c r="G8" s="22"/>
    </row>
    <row r="9" spans="2:7" ht="21" customHeight="1">
      <c r="B9" s="26" t="s">
        <v>11</v>
      </c>
      <c r="C9" s="133">
        <v>8318</v>
      </c>
      <c r="D9" s="134">
        <v>8800</v>
      </c>
      <c r="E9" s="29">
        <f>D9-C9</f>
        <v>482</v>
      </c>
      <c r="F9" s="98">
        <f>(D9-C9)/ABS(C9)</f>
        <v>0.05794662178408271</v>
      </c>
      <c r="G9" s="22"/>
    </row>
    <row r="10" spans="2:7" ht="19.5" customHeight="1">
      <c r="B10" s="27" t="s">
        <v>12</v>
      </c>
      <c r="C10" s="135">
        <v>990</v>
      </c>
      <c r="D10" s="136">
        <v>1129</v>
      </c>
      <c r="E10" s="29">
        <f>D10-C10</f>
        <v>139</v>
      </c>
      <c r="F10" s="98">
        <f>(D10-C10)/ABS(C10)</f>
        <v>0.1404040404040404</v>
      </c>
      <c r="G10" s="22"/>
    </row>
    <row r="11" spans="2:7" ht="48.75" customHeight="1">
      <c r="B11" s="40" t="s">
        <v>14</v>
      </c>
      <c r="C11" s="135">
        <v>113</v>
      </c>
      <c r="D11" s="135">
        <v>152</v>
      </c>
      <c r="E11" s="29">
        <f>D11-C11</f>
        <v>39</v>
      </c>
      <c r="F11" s="98">
        <f>(D11-C11)/ABS(C11)</f>
        <v>0.34513274336283184</v>
      </c>
      <c r="G11" s="22"/>
    </row>
    <row r="12" spans="2:7" ht="47.25" customHeight="1" thickBot="1">
      <c r="B12" s="41" t="s">
        <v>13</v>
      </c>
      <c r="C12" s="137">
        <v>1248</v>
      </c>
      <c r="D12" s="138">
        <v>1035</v>
      </c>
      <c r="E12" s="29">
        <f>D12-C12</f>
        <v>-213</v>
      </c>
      <c r="F12" s="99">
        <f>(D12-C12)/ABS(C12)</f>
        <v>-0.17067307692307693</v>
      </c>
      <c r="G12" s="22"/>
    </row>
    <row r="13" spans="2:7" ht="30" customHeight="1" thickBot="1">
      <c r="B13" s="67" t="s">
        <v>27</v>
      </c>
      <c r="C13" s="39">
        <f>SUM(C9:C12)</f>
        <v>10669</v>
      </c>
      <c r="D13" s="116">
        <f>SUM(D9:D12)</f>
        <v>11116</v>
      </c>
      <c r="E13" s="39">
        <f>D13-C13</f>
        <v>447</v>
      </c>
      <c r="F13" s="100">
        <f>(D13-C13)/ABS(C13)</f>
        <v>0.04189708501265348</v>
      </c>
      <c r="G13" s="22"/>
    </row>
    <row r="14" spans="2:7" ht="15">
      <c r="B14" s="218"/>
      <c r="C14" s="219"/>
      <c r="D14" s="219"/>
      <c r="E14" s="22"/>
      <c r="F14" s="22"/>
      <c r="G14" s="22"/>
    </row>
  </sheetData>
  <sheetProtection/>
  <mergeCells count="5">
    <mergeCell ref="C7:F7"/>
    <mergeCell ref="B14:D14"/>
    <mergeCell ref="B7:B8"/>
    <mergeCell ref="B2:H2"/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8"/>
  <sheetViews>
    <sheetView zoomScale="115" zoomScaleNormal="115" zoomScaleSheetLayoutView="100" zoomScalePageLayoutView="0" workbookViewId="0" topLeftCell="A1">
      <selection activeCell="G50" sqref="G50"/>
    </sheetView>
  </sheetViews>
  <sheetFormatPr defaultColWidth="9.00390625" defaultRowHeight="12.75"/>
  <cols>
    <col min="1" max="1" width="6.875" style="0" customWidth="1"/>
    <col min="2" max="2" width="29.125" style="0" customWidth="1"/>
    <col min="3" max="3" width="13.875" style="0" customWidth="1"/>
    <col min="4" max="4" width="13.375" style="0" customWidth="1"/>
    <col min="5" max="5" width="14.00390625" style="0" customWidth="1"/>
    <col min="6" max="6" width="14.75390625" style="0" customWidth="1"/>
  </cols>
  <sheetData>
    <row r="3" spans="2:9" ht="30" customHeight="1">
      <c r="B3" s="228" t="s">
        <v>33</v>
      </c>
      <c r="C3" s="229"/>
      <c r="D3" s="229"/>
      <c r="E3" s="229"/>
      <c r="F3" s="210"/>
      <c r="G3" s="33"/>
      <c r="H3" s="73"/>
      <c r="I3" s="73"/>
    </row>
    <row r="4" spans="2:10" ht="15">
      <c r="B4" s="211" t="s">
        <v>25</v>
      </c>
      <c r="C4" s="230"/>
      <c r="D4" s="230"/>
      <c r="E4" s="230"/>
      <c r="F4" s="212"/>
      <c r="G4" s="33"/>
      <c r="H4" s="75"/>
      <c r="I4" s="75"/>
      <c r="J4" s="2"/>
    </row>
    <row r="5" spans="2:9" ht="15">
      <c r="B5" s="22"/>
      <c r="C5" s="22"/>
      <c r="D5" s="22"/>
      <c r="E5" s="22"/>
      <c r="F5" s="22"/>
      <c r="G5" s="22"/>
      <c r="H5" s="73"/>
      <c r="I5" s="73"/>
    </row>
    <row r="6" spans="2:7" ht="15">
      <c r="B6" s="22"/>
      <c r="C6" s="22"/>
      <c r="D6" s="22"/>
      <c r="E6" s="22"/>
      <c r="F6" s="22"/>
      <c r="G6" s="22"/>
    </row>
    <row r="7" spans="2:7" ht="15.75" thickBot="1">
      <c r="B7" s="22"/>
      <c r="C7" s="22"/>
      <c r="D7" s="22"/>
      <c r="E7" s="22"/>
      <c r="F7" s="22"/>
      <c r="G7" s="22"/>
    </row>
    <row r="8" spans="2:7" ht="40.5" customHeight="1" thickBot="1">
      <c r="B8" s="36" t="s">
        <v>8</v>
      </c>
      <c r="C8" s="215" t="s">
        <v>28</v>
      </c>
      <c r="D8" s="216"/>
      <c r="E8" s="216"/>
      <c r="F8" s="217"/>
      <c r="G8" s="22"/>
    </row>
    <row r="9" spans="2:8" ht="42" customHeight="1" thickBot="1">
      <c r="B9" s="42"/>
      <c r="C9" s="168" t="s">
        <v>31</v>
      </c>
      <c r="D9" s="127" t="s">
        <v>32</v>
      </c>
      <c r="E9" s="24" t="s">
        <v>29</v>
      </c>
      <c r="F9" s="25" t="s">
        <v>30</v>
      </c>
      <c r="G9" s="22"/>
      <c r="H9" s="108"/>
    </row>
    <row r="10" spans="2:7" ht="19.5" customHeight="1">
      <c r="B10" s="49" t="s">
        <v>9</v>
      </c>
      <c r="C10" s="139">
        <v>26839</v>
      </c>
      <c r="D10" s="139">
        <v>36994</v>
      </c>
      <c r="E10" s="37">
        <f>D10-C10</f>
        <v>10155</v>
      </c>
      <c r="F10" s="43">
        <f aca="true" t="shared" si="0" ref="F10:F15">(D10-C10)/ABS(C10)</f>
        <v>0.3783673013152502</v>
      </c>
      <c r="G10" s="22"/>
    </row>
    <row r="11" spans="2:7" ht="19.5" customHeight="1">
      <c r="B11" s="50" t="s">
        <v>10</v>
      </c>
      <c r="C11" s="136">
        <v>2</v>
      </c>
      <c r="D11" s="136">
        <v>4</v>
      </c>
      <c r="E11" s="17">
        <f>D11-C11</f>
        <v>2</v>
      </c>
      <c r="F11" s="16">
        <v>1</v>
      </c>
      <c r="G11" s="22"/>
    </row>
    <row r="12" spans="2:7" ht="20.25" customHeight="1">
      <c r="B12" s="51" t="s">
        <v>15</v>
      </c>
      <c r="C12" s="125">
        <v>105</v>
      </c>
      <c r="D12" s="125">
        <v>108</v>
      </c>
      <c r="E12" s="17">
        <f>D12-C12</f>
        <v>3</v>
      </c>
      <c r="F12" s="16">
        <f t="shared" si="0"/>
        <v>0.02857142857142857</v>
      </c>
      <c r="G12" s="22"/>
    </row>
    <row r="13" spans="2:7" ht="21" customHeight="1">
      <c r="B13" s="51" t="s">
        <v>34</v>
      </c>
      <c r="C13" s="136">
        <v>3930</v>
      </c>
      <c r="D13" s="136">
        <v>7624</v>
      </c>
      <c r="E13" s="17">
        <f>D13-C13</f>
        <v>3694</v>
      </c>
      <c r="F13" s="16">
        <f t="shared" si="0"/>
        <v>0.9399491094147583</v>
      </c>
      <c r="G13" s="22"/>
    </row>
    <row r="14" spans="2:7" ht="20.25" customHeight="1" thickBot="1">
      <c r="B14" s="52" t="s">
        <v>17</v>
      </c>
      <c r="C14" s="122">
        <v>6</v>
      </c>
      <c r="D14" s="122">
        <v>15</v>
      </c>
      <c r="E14" s="30">
        <f>D14-C14</f>
        <v>9</v>
      </c>
      <c r="F14" s="44">
        <f t="shared" si="0"/>
        <v>1.5</v>
      </c>
      <c r="G14" s="22"/>
    </row>
    <row r="15" spans="2:7" ht="18" customHeight="1" thickBot="1">
      <c r="B15" s="45" t="s">
        <v>27</v>
      </c>
      <c r="C15" s="28">
        <f>SUM(C10:C14)</f>
        <v>30882</v>
      </c>
      <c r="D15" s="28">
        <f>SUM(D10:D14)</f>
        <v>44745</v>
      </c>
      <c r="E15" s="28">
        <f>SUM(E10:E14)</f>
        <v>13863</v>
      </c>
      <c r="F15" s="46">
        <f t="shared" si="0"/>
        <v>0.44890227316883624</v>
      </c>
      <c r="G15" s="22"/>
    </row>
    <row r="16" spans="3:5" ht="12.75">
      <c r="C16" s="6"/>
      <c r="D16" s="6"/>
      <c r="E16" s="6"/>
    </row>
    <row r="17" spans="3:5" ht="12.75">
      <c r="C17" s="6"/>
      <c r="D17" s="6"/>
      <c r="E17" s="6"/>
    </row>
    <row r="38" spans="2:8" ht="14.25">
      <c r="B38" s="73"/>
      <c r="C38" s="73"/>
      <c r="D38" s="73"/>
      <c r="E38" s="73"/>
      <c r="F38" s="73"/>
      <c r="G38" s="73"/>
      <c r="H38" s="73"/>
    </row>
  </sheetData>
  <sheetProtection/>
  <mergeCells count="3">
    <mergeCell ref="C8:F8"/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3"/>
  <sheetViews>
    <sheetView zoomScale="115" zoomScaleNormal="115" zoomScaleSheetLayoutView="100" zoomScalePageLayoutView="0" workbookViewId="0" topLeftCell="A1">
      <selection activeCell="I53" sqref="I53"/>
    </sheetView>
  </sheetViews>
  <sheetFormatPr defaultColWidth="9.00390625" defaultRowHeight="12.75"/>
  <cols>
    <col min="1" max="1" width="4.25390625" style="0" customWidth="1"/>
    <col min="2" max="2" width="30.125" style="0" customWidth="1"/>
    <col min="3" max="3" width="12.25390625" style="0" customWidth="1"/>
    <col min="4" max="4" width="13.625" style="0" customWidth="1"/>
    <col min="5" max="5" width="12.125" style="0" customWidth="1"/>
    <col min="6" max="6" width="13.125" style="0" customWidth="1"/>
    <col min="7" max="7" width="11.25390625" style="0" customWidth="1"/>
    <col min="8" max="8" width="11.625" style="0" bestFit="1" customWidth="1"/>
    <col min="9" max="9" width="4.25390625" style="0" customWidth="1"/>
  </cols>
  <sheetData>
    <row r="2" spans="2:8" ht="59.25" customHeight="1">
      <c r="B2" s="231" t="s">
        <v>35</v>
      </c>
      <c r="C2" s="232"/>
      <c r="D2" s="232"/>
      <c r="E2" s="232"/>
      <c r="F2" s="232"/>
      <c r="G2" s="232"/>
      <c r="H2" s="233"/>
    </row>
    <row r="3" spans="2:8" ht="15" customHeight="1">
      <c r="B3" s="71"/>
      <c r="C3" s="71"/>
      <c r="D3" s="71"/>
      <c r="E3" s="71"/>
      <c r="F3" s="71"/>
      <c r="G3" s="71"/>
      <c r="H3" s="71"/>
    </row>
    <row r="4" spans="2:8" ht="16.5" thickBot="1">
      <c r="B4" s="7"/>
      <c r="C4" s="7"/>
      <c r="D4" s="7"/>
      <c r="E4" s="7"/>
      <c r="F4" s="7"/>
      <c r="G4" s="7"/>
      <c r="H4" s="7"/>
    </row>
    <row r="5" spans="2:8" ht="50.25" customHeight="1">
      <c r="B5" s="169" t="s">
        <v>36</v>
      </c>
      <c r="C5" s="82" t="s">
        <v>31</v>
      </c>
      <c r="D5" s="82" t="s">
        <v>43</v>
      </c>
      <c r="E5" s="82" t="s">
        <v>32</v>
      </c>
      <c r="F5" s="82" t="s">
        <v>43</v>
      </c>
      <c r="G5" s="89" t="s">
        <v>44</v>
      </c>
      <c r="H5" s="90" t="s">
        <v>45</v>
      </c>
    </row>
    <row r="6" spans="2:8" ht="15.75">
      <c r="B6" s="170" t="s">
        <v>37</v>
      </c>
      <c r="C6" s="149">
        <v>8991</v>
      </c>
      <c r="D6" s="150">
        <f aca="true" t="shared" si="0" ref="D6:D12">C6/C$12</f>
        <v>0.3349975781511979</v>
      </c>
      <c r="E6" s="149">
        <v>15242</v>
      </c>
      <c r="F6" s="114">
        <f aca="true" t="shared" si="1" ref="F6:F12">E6/E$12</f>
        <v>0.41201275882575555</v>
      </c>
      <c r="G6" s="151">
        <f>E6-C6</f>
        <v>6251</v>
      </c>
      <c r="H6" s="115">
        <f>(E6-C6)/ABS(C6)</f>
        <v>0.6952508063619175</v>
      </c>
    </row>
    <row r="7" spans="2:8" ht="19.5" customHeight="1">
      <c r="B7" s="171" t="s">
        <v>38</v>
      </c>
      <c r="C7" s="136">
        <v>8997</v>
      </c>
      <c r="D7" s="126">
        <f t="shared" si="0"/>
        <v>0.3352211334252394</v>
      </c>
      <c r="E7" s="136">
        <v>12694</v>
      </c>
      <c r="F7" s="15">
        <f t="shared" si="1"/>
        <v>0.34313672487430397</v>
      </c>
      <c r="G7" s="17">
        <f aca="true" t="shared" si="2" ref="G7:G12">E7-C7</f>
        <v>3697</v>
      </c>
      <c r="H7" s="16">
        <f aca="true" t="shared" si="3" ref="H7:H12">(E7-C7)/ABS(C7)</f>
        <v>0.41091474936089806</v>
      </c>
    </row>
    <row r="8" spans="2:8" ht="19.5" customHeight="1">
      <c r="B8" s="171" t="s">
        <v>39</v>
      </c>
      <c r="C8" s="136">
        <v>3975</v>
      </c>
      <c r="D8" s="126">
        <f t="shared" si="0"/>
        <v>0.14810536905249824</v>
      </c>
      <c r="E8" s="136">
        <v>3456</v>
      </c>
      <c r="F8" s="15">
        <f t="shared" si="1"/>
        <v>0.09342055468454344</v>
      </c>
      <c r="G8" s="17">
        <f t="shared" si="2"/>
        <v>-519</v>
      </c>
      <c r="H8" s="16">
        <f t="shared" si="3"/>
        <v>-0.13056603773584904</v>
      </c>
    </row>
    <row r="9" spans="2:8" ht="19.5" customHeight="1">
      <c r="B9" s="171" t="s">
        <v>40</v>
      </c>
      <c r="C9" s="136">
        <v>3407</v>
      </c>
      <c r="D9" s="126">
        <f t="shared" si="0"/>
        <v>0.1269421364432356</v>
      </c>
      <c r="E9" s="136">
        <v>3789</v>
      </c>
      <c r="F9" s="15">
        <f t="shared" si="1"/>
        <v>0.10242201438071039</v>
      </c>
      <c r="G9" s="17">
        <f t="shared" si="2"/>
        <v>382</v>
      </c>
      <c r="H9" s="16">
        <f t="shared" si="3"/>
        <v>0.11212210155562079</v>
      </c>
    </row>
    <row r="10" spans="2:8" ht="20.25" customHeight="1">
      <c r="B10" s="171" t="s">
        <v>41</v>
      </c>
      <c r="C10" s="136">
        <v>1165</v>
      </c>
      <c r="D10" s="126">
        <f t="shared" si="0"/>
        <v>0.04340698237639256</v>
      </c>
      <c r="E10" s="136">
        <v>1320</v>
      </c>
      <c r="F10" s="15">
        <f t="shared" si="1"/>
        <v>0.035681461858679785</v>
      </c>
      <c r="G10" s="17">
        <f t="shared" si="2"/>
        <v>155</v>
      </c>
      <c r="H10" s="16">
        <f t="shared" si="3"/>
        <v>0.13304721030042918</v>
      </c>
    </row>
    <row r="11" spans="2:8" ht="19.5" customHeight="1" thickBot="1">
      <c r="B11" s="172" t="s">
        <v>42</v>
      </c>
      <c r="C11" s="122">
        <v>304</v>
      </c>
      <c r="D11" s="126">
        <f t="shared" si="0"/>
        <v>0.011326800551436342</v>
      </c>
      <c r="E11" s="122">
        <v>493</v>
      </c>
      <c r="F11" s="101">
        <f t="shared" si="1"/>
        <v>0.01332648537600692</v>
      </c>
      <c r="G11" s="18">
        <f t="shared" si="2"/>
        <v>189</v>
      </c>
      <c r="H11" s="97">
        <f t="shared" si="3"/>
        <v>0.6217105263157895</v>
      </c>
    </row>
    <row r="12" spans="2:8" ht="21.75" customHeight="1" thickBot="1">
      <c r="B12" s="173" t="s">
        <v>27</v>
      </c>
      <c r="C12" s="128">
        <f>SUM(C6:C11)</f>
        <v>26839</v>
      </c>
      <c r="D12" s="111">
        <f t="shared" si="0"/>
        <v>1</v>
      </c>
      <c r="E12" s="28">
        <f>SUM(E6:E11)</f>
        <v>36994</v>
      </c>
      <c r="F12" s="111">
        <f t="shared" si="1"/>
        <v>1</v>
      </c>
      <c r="G12" s="28">
        <f t="shared" si="2"/>
        <v>10155</v>
      </c>
      <c r="H12" s="46">
        <f t="shared" si="3"/>
        <v>0.3783673013152502</v>
      </c>
    </row>
    <row r="13" ht="15">
      <c r="E13" s="113"/>
    </row>
    <row r="31" ht="33.75" customHeight="1"/>
  </sheetData>
  <sheetProtection/>
  <mergeCells count="1">
    <mergeCell ref="B2:H2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53"/>
  <sheetViews>
    <sheetView zoomScale="115" zoomScaleNormal="115" zoomScaleSheetLayoutView="120" zoomScalePageLayoutView="0" workbookViewId="0" topLeftCell="A1">
      <selection activeCell="I44" sqref="I44"/>
    </sheetView>
  </sheetViews>
  <sheetFormatPr defaultColWidth="9.00390625" defaultRowHeight="12.75"/>
  <cols>
    <col min="1" max="1" width="6.125" style="0" customWidth="1"/>
    <col min="2" max="2" width="17.875" style="0" bestFit="1" customWidth="1"/>
    <col min="3" max="3" width="11.25390625" style="0" customWidth="1"/>
    <col min="4" max="4" width="13.25390625" style="0" customWidth="1"/>
    <col min="5" max="5" width="10.375" style="0" customWidth="1"/>
    <col min="6" max="6" width="12.875" style="0" customWidth="1"/>
    <col min="7" max="7" width="9.25390625" style="0" customWidth="1"/>
    <col min="8" max="8" width="11.875" style="0" customWidth="1"/>
    <col min="9" max="9" width="6.125" style="0" customWidth="1"/>
    <col min="11" max="14" width="9.375" style="0" customWidth="1"/>
    <col min="18" max="18" width="13.625" style="0" customWidth="1"/>
  </cols>
  <sheetData>
    <row r="3" spans="2:8" ht="42" customHeight="1">
      <c r="B3" s="231" t="s">
        <v>46</v>
      </c>
      <c r="C3" s="232"/>
      <c r="D3" s="232"/>
      <c r="E3" s="232"/>
      <c r="F3" s="232"/>
      <c r="G3" s="232"/>
      <c r="H3" s="233"/>
    </row>
    <row r="4" spans="2:8" ht="14.25">
      <c r="B4" s="74"/>
      <c r="C4" s="74"/>
      <c r="D4" s="74"/>
      <c r="E4" s="74"/>
      <c r="F4" s="74"/>
      <c r="G4" s="74"/>
      <c r="H4" s="74"/>
    </row>
    <row r="5" spans="2:8" ht="14.25">
      <c r="B5" s="74"/>
      <c r="C5" s="74"/>
      <c r="D5" s="74"/>
      <c r="E5" s="74"/>
      <c r="F5" s="74"/>
      <c r="G5" s="74"/>
      <c r="H5" s="74"/>
    </row>
    <row r="6" spans="2:8" ht="15" thickBot="1">
      <c r="B6" s="74"/>
      <c r="C6" s="74"/>
      <c r="D6" s="74"/>
      <c r="E6" s="74"/>
      <c r="F6" s="74"/>
      <c r="G6" s="74"/>
      <c r="H6" s="74"/>
    </row>
    <row r="7" spans="2:8" ht="45.75" customHeight="1" thickBot="1">
      <c r="B7" s="234" t="s">
        <v>47</v>
      </c>
      <c r="C7" s="235"/>
      <c r="D7" s="235"/>
      <c r="E7" s="235"/>
      <c r="F7" s="235"/>
      <c r="G7" s="235"/>
      <c r="H7" s="236"/>
    </row>
    <row r="8" spans="2:8" ht="53.25" customHeight="1">
      <c r="B8" s="13" t="s">
        <v>61</v>
      </c>
      <c r="C8" s="82" t="s">
        <v>31</v>
      </c>
      <c r="D8" s="82" t="s">
        <v>43</v>
      </c>
      <c r="E8" s="82" t="s">
        <v>32</v>
      </c>
      <c r="F8" s="82" t="s">
        <v>43</v>
      </c>
      <c r="G8" s="89" t="s">
        <v>44</v>
      </c>
      <c r="H8" s="90" t="s">
        <v>45</v>
      </c>
    </row>
    <row r="9" spans="2:8" ht="15">
      <c r="B9" s="78" t="s">
        <v>62</v>
      </c>
      <c r="C9" s="140">
        <v>29</v>
      </c>
      <c r="D9" s="126">
        <f aca="true" t="shared" si="0" ref="D9:D16">C9/C$16</f>
        <v>0.048414023372287146</v>
      </c>
      <c r="E9" s="140">
        <v>57</v>
      </c>
      <c r="F9" s="118">
        <f aca="true" t="shared" si="1" ref="F9:F16">E9/E$16</f>
        <v>0.12284482758620689</v>
      </c>
      <c r="G9" s="12">
        <f aca="true" t="shared" si="2" ref="G9:G16">E9-C9</f>
        <v>28</v>
      </c>
      <c r="H9" s="16">
        <f aca="true" t="shared" si="3" ref="H9:H14">(E9-C9)/ABS(C9)</f>
        <v>0.9655172413793104</v>
      </c>
    </row>
    <row r="10" spans="2:8" ht="15">
      <c r="B10" s="9" t="s">
        <v>63</v>
      </c>
      <c r="C10" s="140">
        <v>58</v>
      </c>
      <c r="D10" s="126">
        <f t="shared" si="0"/>
        <v>0.09682804674457429</v>
      </c>
      <c r="E10" s="140">
        <v>54</v>
      </c>
      <c r="F10" s="118">
        <f t="shared" si="1"/>
        <v>0.11637931034482758</v>
      </c>
      <c r="G10" s="12">
        <f t="shared" si="2"/>
        <v>-4</v>
      </c>
      <c r="H10" s="16">
        <f t="shared" si="3"/>
        <v>-0.06896551724137931</v>
      </c>
    </row>
    <row r="11" spans="2:8" ht="15">
      <c r="B11" s="78" t="s">
        <v>64</v>
      </c>
      <c r="C11" s="140">
        <v>20</v>
      </c>
      <c r="D11" s="126">
        <f t="shared" si="0"/>
        <v>0.0333889816360601</v>
      </c>
      <c r="E11" s="140">
        <v>34</v>
      </c>
      <c r="F11" s="118">
        <f t="shared" si="1"/>
        <v>0.07327586206896551</v>
      </c>
      <c r="G11" s="12">
        <f t="shared" si="2"/>
        <v>14</v>
      </c>
      <c r="H11" s="16">
        <f>(E11-C11)/ABS(C11)</f>
        <v>0.7</v>
      </c>
    </row>
    <row r="12" spans="2:8" ht="15">
      <c r="B12" s="9" t="s">
        <v>65</v>
      </c>
      <c r="C12" s="140">
        <v>62</v>
      </c>
      <c r="D12" s="126">
        <f t="shared" si="0"/>
        <v>0.10350584307178631</v>
      </c>
      <c r="E12" s="140">
        <v>2</v>
      </c>
      <c r="F12" s="118">
        <f t="shared" si="1"/>
        <v>0.004310344827586207</v>
      </c>
      <c r="G12" s="12">
        <f t="shared" si="2"/>
        <v>-60</v>
      </c>
      <c r="H12" s="16">
        <f>(E12-C12)/ABS(C12)</f>
        <v>-0.967741935483871</v>
      </c>
    </row>
    <row r="13" spans="2:8" ht="15">
      <c r="B13" s="9" t="s">
        <v>66</v>
      </c>
      <c r="C13" s="140">
        <v>50</v>
      </c>
      <c r="D13" s="126">
        <f t="shared" si="0"/>
        <v>0.08347245409015025</v>
      </c>
      <c r="E13" s="140">
        <v>10</v>
      </c>
      <c r="F13" s="118">
        <f t="shared" si="1"/>
        <v>0.021551724137931036</v>
      </c>
      <c r="G13" s="12">
        <f t="shared" si="2"/>
        <v>-40</v>
      </c>
      <c r="H13" s="16">
        <f t="shared" si="3"/>
        <v>-0.8</v>
      </c>
    </row>
    <row r="14" spans="2:8" ht="15">
      <c r="B14" s="9" t="s">
        <v>67</v>
      </c>
      <c r="C14" s="140">
        <v>44</v>
      </c>
      <c r="D14" s="126">
        <f t="shared" si="0"/>
        <v>0.07345575959933222</v>
      </c>
      <c r="E14" s="140">
        <v>4</v>
      </c>
      <c r="F14" s="118">
        <f t="shared" si="1"/>
        <v>0.008620689655172414</v>
      </c>
      <c r="G14" s="12">
        <f t="shared" si="2"/>
        <v>-40</v>
      </c>
      <c r="H14" s="16">
        <f t="shared" si="3"/>
        <v>-0.9090909090909091</v>
      </c>
    </row>
    <row r="15" spans="2:8" ht="15">
      <c r="B15" s="9" t="s">
        <v>68</v>
      </c>
      <c r="C15" s="140">
        <v>336</v>
      </c>
      <c r="D15" s="126">
        <f t="shared" si="0"/>
        <v>0.5609348914858097</v>
      </c>
      <c r="E15" s="140">
        <v>303</v>
      </c>
      <c r="F15" s="118">
        <f t="shared" si="1"/>
        <v>0.6530172413793104</v>
      </c>
      <c r="G15" s="12">
        <f t="shared" si="2"/>
        <v>-33</v>
      </c>
      <c r="H15" s="16">
        <f>(E15-C15)/ABS(C15)</f>
        <v>-0.09821428571428571</v>
      </c>
    </row>
    <row r="16" spans="2:8" ht="15" thickBot="1">
      <c r="B16" s="10" t="s">
        <v>21</v>
      </c>
      <c r="C16" s="79">
        <f>SUM(C9:C15)</f>
        <v>599</v>
      </c>
      <c r="D16" s="80">
        <f t="shared" si="0"/>
        <v>1</v>
      </c>
      <c r="E16" s="79">
        <f>SUM(E9:E15)</f>
        <v>464</v>
      </c>
      <c r="F16" s="81">
        <f t="shared" si="1"/>
        <v>1</v>
      </c>
      <c r="G16" s="14">
        <f t="shared" si="2"/>
        <v>-135</v>
      </c>
      <c r="H16" s="34">
        <f>(E16-C16)/ABS(C16)</f>
        <v>-0.22537562604340566</v>
      </c>
    </row>
    <row r="17" spans="2:8" ht="14.25">
      <c r="B17" s="74"/>
      <c r="C17" s="74"/>
      <c r="D17" s="74"/>
      <c r="E17" s="74"/>
      <c r="F17" s="74"/>
      <c r="G17" s="74"/>
      <c r="H17" s="74"/>
    </row>
    <row r="18" spans="2:8" ht="14.25">
      <c r="B18" s="74"/>
      <c r="C18" s="74"/>
      <c r="D18" s="74"/>
      <c r="E18" s="74"/>
      <c r="F18" s="74"/>
      <c r="G18" s="74"/>
      <c r="H18" s="74"/>
    </row>
    <row r="19" spans="2:8" ht="15" thickBot="1">
      <c r="B19" s="74"/>
      <c r="C19" s="74"/>
      <c r="D19" s="74"/>
      <c r="E19" s="74"/>
      <c r="F19" s="74"/>
      <c r="G19" s="74"/>
      <c r="H19" s="74"/>
    </row>
    <row r="20" spans="2:8" ht="32.25" customHeight="1" thickBot="1">
      <c r="B20" s="234" t="s">
        <v>48</v>
      </c>
      <c r="C20" s="235"/>
      <c r="D20" s="235"/>
      <c r="E20" s="235"/>
      <c r="F20" s="235"/>
      <c r="G20" s="235"/>
      <c r="H20" s="236"/>
    </row>
    <row r="21" spans="2:8" ht="47.25" customHeight="1">
      <c r="B21" s="13" t="s">
        <v>61</v>
      </c>
      <c r="C21" s="82" t="s">
        <v>31</v>
      </c>
      <c r="D21" s="82" t="s">
        <v>43</v>
      </c>
      <c r="E21" s="82" t="s">
        <v>32</v>
      </c>
      <c r="F21" s="82" t="s">
        <v>43</v>
      </c>
      <c r="G21" s="89" t="s">
        <v>44</v>
      </c>
      <c r="H21" s="90" t="s">
        <v>45</v>
      </c>
    </row>
    <row r="22" spans="2:8" ht="15">
      <c r="B22" s="9" t="s">
        <v>63</v>
      </c>
      <c r="C22" s="140">
        <v>31</v>
      </c>
      <c r="D22" s="126">
        <f aca="true" t="shared" si="4" ref="D22:D30">C22/C$30</f>
        <v>0.017494356659142212</v>
      </c>
      <c r="E22" s="140">
        <v>59</v>
      </c>
      <c r="F22" s="114">
        <f aca="true" t="shared" si="5" ref="F22:F30">E22/E$30</f>
        <v>0.22692307692307692</v>
      </c>
      <c r="G22" s="12">
        <f aca="true" t="shared" si="6" ref="G22:G30">E22-C22</f>
        <v>28</v>
      </c>
      <c r="H22" s="115">
        <f>(E22-C22)/ABS(C22)</f>
        <v>0.9032258064516129</v>
      </c>
    </row>
    <row r="23" spans="2:8" ht="15">
      <c r="B23" s="9" t="s">
        <v>69</v>
      </c>
      <c r="C23" s="140">
        <v>99</v>
      </c>
      <c r="D23" s="126">
        <f t="shared" si="4"/>
        <v>0.055869074492099324</v>
      </c>
      <c r="E23" s="140">
        <v>43</v>
      </c>
      <c r="F23" s="114">
        <f t="shared" si="5"/>
        <v>0.16538461538461538</v>
      </c>
      <c r="G23" s="12">
        <f t="shared" si="6"/>
        <v>-56</v>
      </c>
      <c r="H23" s="115">
        <f>(E23-C23)/ABS(C23)</f>
        <v>-0.5656565656565656</v>
      </c>
    </row>
    <row r="24" spans="2:8" ht="15">
      <c r="B24" s="9" t="s">
        <v>70</v>
      </c>
      <c r="C24" s="140">
        <v>48</v>
      </c>
      <c r="D24" s="126">
        <f t="shared" si="4"/>
        <v>0.02708803611738149</v>
      </c>
      <c r="E24" s="140">
        <v>40</v>
      </c>
      <c r="F24" s="114">
        <f t="shared" si="5"/>
        <v>0.15384615384615385</v>
      </c>
      <c r="G24" s="12">
        <f t="shared" si="6"/>
        <v>-8</v>
      </c>
      <c r="H24" s="115">
        <f>(E24-C24)/ABS(C24)</f>
        <v>-0.16666666666666666</v>
      </c>
    </row>
    <row r="25" spans="2:8" ht="15">
      <c r="B25" s="9" t="s">
        <v>71</v>
      </c>
      <c r="C25" s="140">
        <v>269</v>
      </c>
      <c r="D25" s="126">
        <f t="shared" si="4"/>
        <v>0.1518058690744921</v>
      </c>
      <c r="E25" s="140">
        <v>7</v>
      </c>
      <c r="F25" s="114">
        <f t="shared" si="5"/>
        <v>0.026923076923076925</v>
      </c>
      <c r="G25" s="12">
        <f t="shared" si="6"/>
        <v>-262</v>
      </c>
      <c r="H25" s="115">
        <f aca="true" t="shared" si="7" ref="H25:H30">(E25-C25)/ABS(C25)</f>
        <v>-0.9739776951672863</v>
      </c>
    </row>
    <row r="26" spans="2:8" ht="15">
      <c r="B26" s="9" t="s">
        <v>67</v>
      </c>
      <c r="C26" s="140">
        <v>222</v>
      </c>
      <c r="D26" s="126">
        <f t="shared" si="4"/>
        <v>0.1252821670428894</v>
      </c>
      <c r="E26" s="140">
        <v>2</v>
      </c>
      <c r="F26" s="114">
        <f t="shared" si="5"/>
        <v>0.007692307692307693</v>
      </c>
      <c r="G26" s="12">
        <f t="shared" si="6"/>
        <v>-220</v>
      </c>
      <c r="H26" s="115">
        <f t="shared" si="7"/>
        <v>-0.990990990990991</v>
      </c>
    </row>
    <row r="27" spans="2:8" ht="15">
      <c r="B27" s="9" t="s">
        <v>72</v>
      </c>
      <c r="C27" s="140">
        <v>211</v>
      </c>
      <c r="D27" s="126">
        <f t="shared" si="4"/>
        <v>0.1190744920993228</v>
      </c>
      <c r="E27" s="140">
        <v>4</v>
      </c>
      <c r="F27" s="114">
        <f t="shared" si="5"/>
        <v>0.015384615384615385</v>
      </c>
      <c r="G27" s="12">
        <f t="shared" si="6"/>
        <v>-207</v>
      </c>
      <c r="H27" s="115">
        <f t="shared" si="7"/>
        <v>-0.981042654028436</v>
      </c>
    </row>
    <row r="28" spans="2:8" ht="15">
      <c r="B28" s="9" t="s">
        <v>64</v>
      </c>
      <c r="C28" s="140">
        <v>7</v>
      </c>
      <c r="D28" s="126">
        <f t="shared" si="4"/>
        <v>0.0039503386004514675</v>
      </c>
      <c r="E28" s="140">
        <v>8</v>
      </c>
      <c r="F28" s="114">
        <f t="shared" si="5"/>
        <v>0.03076923076923077</v>
      </c>
      <c r="G28" s="12">
        <f t="shared" si="6"/>
        <v>1</v>
      </c>
      <c r="H28" s="115">
        <f t="shared" si="7"/>
        <v>0.14285714285714285</v>
      </c>
    </row>
    <row r="29" spans="2:8" ht="15">
      <c r="B29" s="9" t="s">
        <v>68</v>
      </c>
      <c r="C29" s="140">
        <v>885</v>
      </c>
      <c r="D29" s="126">
        <f t="shared" si="4"/>
        <v>0.4994356659142212</v>
      </c>
      <c r="E29" s="140">
        <v>97</v>
      </c>
      <c r="F29" s="114">
        <f t="shared" si="5"/>
        <v>0.3730769230769231</v>
      </c>
      <c r="G29" s="12">
        <f t="shared" si="6"/>
        <v>-788</v>
      </c>
      <c r="H29" s="115">
        <f t="shared" si="7"/>
        <v>-0.8903954802259887</v>
      </c>
    </row>
    <row r="30" spans="2:8" ht="15" thickBot="1">
      <c r="B30" s="10" t="s">
        <v>21</v>
      </c>
      <c r="C30" s="79">
        <f>SUM(C22:C29)</f>
        <v>1772</v>
      </c>
      <c r="D30" s="80">
        <f t="shared" si="4"/>
        <v>1</v>
      </c>
      <c r="E30" s="79">
        <f>SUM(E22:E29)</f>
        <v>260</v>
      </c>
      <c r="F30" s="81">
        <f t="shared" si="5"/>
        <v>1</v>
      </c>
      <c r="G30" s="14">
        <f t="shared" si="6"/>
        <v>-1512</v>
      </c>
      <c r="H30" s="35">
        <f t="shared" si="7"/>
        <v>-0.8532731376975169</v>
      </c>
    </row>
    <row r="31" spans="2:8" ht="14.25">
      <c r="B31" s="74"/>
      <c r="C31" s="74"/>
      <c r="D31" s="74"/>
      <c r="E31" s="74"/>
      <c r="F31" s="74"/>
      <c r="G31" s="74"/>
      <c r="H31" s="74"/>
    </row>
    <row r="32" spans="2:8" ht="15">
      <c r="B32" s="8"/>
      <c r="C32" s="8"/>
      <c r="D32" s="8"/>
      <c r="E32" s="8"/>
      <c r="F32" s="8"/>
      <c r="G32" s="8"/>
      <c r="H32" s="8"/>
    </row>
    <row r="33" spans="3:8" ht="15">
      <c r="C33" s="19"/>
      <c r="D33" s="8"/>
      <c r="E33" s="8"/>
      <c r="F33" s="8"/>
      <c r="G33" s="8"/>
      <c r="H33" s="8"/>
    </row>
    <row r="34" spans="3:8" ht="15">
      <c r="C34" s="19"/>
      <c r="D34" s="8"/>
      <c r="E34" s="8"/>
      <c r="F34" s="8"/>
      <c r="G34" s="8"/>
      <c r="H34" s="8"/>
    </row>
    <row r="35" spans="3:8" ht="15">
      <c r="C35" s="19"/>
      <c r="D35" s="8"/>
      <c r="E35" s="8"/>
      <c r="F35" s="8"/>
      <c r="G35" s="8"/>
      <c r="H35" s="8"/>
    </row>
    <row r="36" spans="3:8" ht="15">
      <c r="C36" s="19"/>
      <c r="D36" s="8"/>
      <c r="E36" s="8"/>
      <c r="F36" s="8"/>
      <c r="G36" s="8"/>
      <c r="H36" s="8"/>
    </row>
    <row r="37" spans="3:8" ht="15">
      <c r="C37" s="19"/>
      <c r="D37" s="8"/>
      <c r="E37" s="8"/>
      <c r="F37" s="8"/>
      <c r="G37" s="8"/>
      <c r="H37" s="8"/>
    </row>
    <row r="38" spans="3:8" ht="15">
      <c r="C38" s="19"/>
      <c r="D38" s="8"/>
      <c r="E38" s="8"/>
      <c r="F38" s="8"/>
      <c r="G38" s="8"/>
      <c r="H38" s="8"/>
    </row>
    <row r="39" spans="3:8" ht="15">
      <c r="C39" s="19"/>
      <c r="D39" s="8"/>
      <c r="E39" s="8"/>
      <c r="F39" s="8"/>
      <c r="G39" s="8"/>
      <c r="H39" s="8"/>
    </row>
    <row r="40" spans="3:8" ht="15">
      <c r="C40" s="19"/>
      <c r="D40" s="8"/>
      <c r="E40" s="8"/>
      <c r="F40" s="8"/>
      <c r="G40" s="8"/>
      <c r="H40" s="8"/>
    </row>
    <row r="41" spans="3:8" ht="15">
      <c r="C41" s="19"/>
      <c r="D41" s="8"/>
      <c r="E41" s="8"/>
      <c r="F41" s="8"/>
      <c r="G41" s="8"/>
      <c r="H41" s="8"/>
    </row>
    <row r="42" spans="3:8" ht="15">
      <c r="C42" s="19"/>
      <c r="D42" s="8"/>
      <c r="E42" s="8"/>
      <c r="F42" s="8"/>
      <c r="G42" s="8"/>
      <c r="H42" s="8"/>
    </row>
    <row r="43" spans="3:8" ht="15">
      <c r="C43" s="19"/>
      <c r="D43" s="8"/>
      <c r="E43" s="8"/>
      <c r="F43" s="8"/>
      <c r="G43" s="8"/>
      <c r="H43" s="8"/>
    </row>
    <row r="44" spans="3:8" ht="15">
      <c r="C44" s="19"/>
      <c r="D44" s="8"/>
      <c r="E44" s="8"/>
      <c r="F44" s="8"/>
      <c r="G44" s="8"/>
      <c r="H44" s="8"/>
    </row>
    <row r="45" spans="3:8" ht="15">
      <c r="C45" s="19"/>
      <c r="D45" s="8"/>
      <c r="E45" s="8"/>
      <c r="F45" s="8"/>
      <c r="G45" s="8"/>
      <c r="H45" s="8"/>
    </row>
    <row r="46" spans="3:8" ht="15">
      <c r="C46" s="19"/>
      <c r="D46" s="8"/>
      <c r="E46" s="8"/>
      <c r="F46" s="8"/>
      <c r="G46" s="8"/>
      <c r="H46" s="8"/>
    </row>
    <row r="47" spans="3:8" ht="15">
      <c r="C47" s="19"/>
      <c r="D47" s="8"/>
      <c r="E47" s="8"/>
      <c r="F47" s="8"/>
      <c r="G47" s="8"/>
      <c r="H47" s="8"/>
    </row>
    <row r="48" spans="3:8" ht="15">
      <c r="C48" s="19"/>
      <c r="D48" s="8"/>
      <c r="E48" s="8"/>
      <c r="F48" s="8"/>
      <c r="G48" s="8"/>
      <c r="H48" s="8"/>
    </row>
    <row r="49" spans="3:8" ht="15">
      <c r="C49" s="19"/>
      <c r="D49" s="8"/>
      <c r="E49" s="8"/>
      <c r="F49" s="8"/>
      <c r="G49" s="8"/>
      <c r="H49" s="8"/>
    </row>
    <row r="50" spans="3:8" ht="15">
      <c r="C50" s="19"/>
      <c r="D50" s="8"/>
      <c r="E50" s="8"/>
      <c r="F50" s="8"/>
      <c r="G50" s="8"/>
      <c r="H50" s="8"/>
    </row>
    <row r="51" spans="3:8" ht="15">
      <c r="C51" s="19"/>
      <c r="D51" s="8"/>
      <c r="E51" s="8"/>
      <c r="F51" s="8"/>
      <c r="G51" s="8"/>
      <c r="H51" s="8"/>
    </row>
    <row r="52" spans="3:8" ht="15">
      <c r="C52" s="19"/>
      <c r="D52" s="8"/>
      <c r="E52" s="8"/>
      <c r="F52" s="8"/>
      <c r="G52" s="8"/>
      <c r="H52" s="8"/>
    </row>
    <row r="53" spans="3:8" ht="15">
      <c r="C53" s="19"/>
      <c r="D53" s="8"/>
      <c r="E53" s="8"/>
      <c r="F53" s="8"/>
      <c r="G53" s="8"/>
      <c r="H53" s="8"/>
    </row>
  </sheetData>
  <sheetProtection/>
  <mergeCells count="3">
    <mergeCell ref="B3:H3"/>
    <mergeCell ref="B7:H7"/>
    <mergeCell ref="B20:H20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33"/>
  <sheetViews>
    <sheetView zoomScale="115" zoomScaleNormal="115" zoomScaleSheetLayoutView="115" zoomScalePageLayoutView="0" workbookViewId="0" topLeftCell="A1">
      <selection activeCell="I52" sqref="I52"/>
    </sheetView>
  </sheetViews>
  <sheetFormatPr defaultColWidth="9.00390625" defaultRowHeight="12.75"/>
  <cols>
    <col min="1" max="1" width="6.375" style="0" customWidth="1"/>
    <col min="2" max="2" width="16.625" style="0" customWidth="1"/>
    <col min="3" max="3" width="11.875" style="0" customWidth="1"/>
    <col min="4" max="4" width="13.125" style="0" customWidth="1"/>
    <col min="5" max="5" width="11.375" style="0" customWidth="1"/>
    <col min="6" max="6" width="13.25390625" style="0" customWidth="1"/>
    <col min="7" max="7" width="10.875" style="0" customWidth="1"/>
    <col min="8" max="8" width="10.75390625" style="0" customWidth="1"/>
    <col min="9" max="9" width="6.00390625" style="0" customWidth="1"/>
    <col min="11" max="11" width="13.875" style="0" bestFit="1" customWidth="1"/>
    <col min="12" max="12" width="14.375" style="0" bestFit="1" customWidth="1"/>
    <col min="13" max="13" width="18.75390625" style="0" bestFit="1" customWidth="1"/>
    <col min="14" max="14" width="14.375" style="0" bestFit="1" customWidth="1"/>
  </cols>
  <sheetData>
    <row r="3" spans="2:8" ht="45" customHeight="1">
      <c r="B3" s="231" t="s">
        <v>49</v>
      </c>
      <c r="C3" s="232"/>
      <c r="D3" s="232"/>
      <c r="E3" s="232"/>
      <c r="F3" s="232"/>
      <c r="G3" s="232"/>
      <c r="H3" s="233"/>
    </row>
    <row r="4" spans="2:8" ht="14.25">
      <c r="B4" s="73"/>
      <c r="C4" s="73"/>
      <c r="D4" s="73"/>
      <c r="E4" s="73"/>
      <c r="F4" s="73"/>
      <c r="G4" s="73"/>
      <c r="H4" s="73"/>
    </row>
    <row r="5" spans="2:8" ht="14.25">
      <c r="B5" s="73"/>
      <c r="C5" s="73"/>
      <c r="D5" s="73"/>
      <c r="E5" s="73"/>
      <c r="F5" s="73"/>
      <c r="G5" s="73"/>
      <c r="H5" s="73"/>
    </row>
    <row r="6" spans="2:8" ht="15" thickBot="1">
      <c r="B6" s="73"/>
      <c r="C6" s="73"/>
      <c r="D6" s="73"/>
      <c r="E6" s="73"/>
      <c r="F6" s="73"/>
      <c r="G6" s="73"/>
      <c r="H6" s="73"/>
    </row>
    <row r="7" spans="2:8" ht="45.75" customHeight="1" thickBot="1">
      <c r="B7" s="234" t="s">
        <v>50</v>
      </c>
      <c r="C7" s="235"/>
      <c r="D7" s="235"/>
      <c r="E7" s="235"/>
      <c r="F7" s="235"/>
      <c r="G7" s="235"/>
      <c r="H7" s="236"/>
    </row>
    <row r="8" spans="2:8" ht="50.25" customHeight="1">
      <c r="B8" s="13" t="s">
        <v>61</v>
      </c>
      <c r="C8" s="82" t="s">
        <v>31</v>
      </c>
      <c r="D8" s="82" t="s">
        <v>43</v>
      </c>
      <c r="E8" s="82" t="s">
        <v>32</v>
      </c>
      <c r="F8" s="82" t="s">
        <v>43</v>
      </c>
      <c r="G8" s="89" t="s">
        <v>44</v>
      </c>
      <c r="H8" s="90" t="s">
        <v>45</v>
      </c>
    </row>
    <row r="9" spans="2:8" ht="15">
      <c r="B9" s="9" t="s">
        <v>71</v>
      </c>
      <c r="C9" s="125">
        <v>92</v>
      </c>
      <c r="D9" s="126">
        <f aca="true" t="shared" si="0" ref="D9:D17">C9/C$17</f>
        <v>0.107981220657277</v>
      </c>
      <c r="E9" s="125">
        <v>62</v>
      </c>
      <c r="F9" s="118">
        <f aca="true" t="shared" si="1" ref="F9:F17">E9/E$17</f>
        <v>0.17663817663817663</v>
      </c>
      <c r="G9" s="117">
        <f aca="true" t="shared" si="2" ref="G9:G17">E9-C9</f>
        <v>-30</v>
      </c>
      <c r="H9" s="124">
        <f aca="true" t="shared" si="3" ref="H9:H17">(E9-C9)/ABS(C9)</f>
        <v>-0.32608695652173914</v>
      </c>
    </row>
    <row r="10" spans="2:8" ht="15">
      <c r="B10" s="9" t="s">
        <v>66</v>
      </c>
      <c r="C10" s="125">
        <v>132</v>
      </c>
      <c r="D10" s="126">
        <f t="shared" si="0"/>
        <v>0.15492957746478872</v>
      </c>
      <c r="E10" s="125">
        <v>51</v>
      </c>
      <c r="F10" s="118">
        <f t="shared" si="1"/>
        <v>0.1452991452991453</v>
      </c>
      <c r="G10" s="117">
        <f t="shared" si="2"/>
        <v>-81</v>
      </c>
      <c r="H10" s="124">
        <f t="shared" si="3"/>
        <v>-0.6136363636363636</v>
      </c>
    </row>
    <row r="11" spans="2:8" ht="15">
      <c r="B11" s="9" t="s">
        <v>64</v>
      </c>
      <c r="C11" s="125">
        <v>23</v>
      </c>
      <c r="D11" s="126">
        <f t="shared" si="0"/>
        <v>0.02699530516431925</v>
      </c>
      <c r="E11" s="125">
        <v>28</v>
      </c>
      <c r="F11" s="118">
        <f t="shared" si="1"/>
        <v>0.07977207977207977</v>
      </c>
      <c r="G11" s="117">
        <f t="shared" si="2"/>
        <v>5</v>
      </c>
      <c r="H11" s="124">
        <f t="shared" si="3"/>
        <v>0.21739130434782608</v>
      </c>
    </row>
    <row r="12" spans="2:8" ht="15">
      <c r="B12" s="9" t="s">
        <v>67</v>
      </c>
      <c r="C12" s="125">
        <v>72</v>
      </c>
      <c r="D12" s="126">
        <f t="shared" si="0"/>
        <v>0.08450704225352113</v>
      </c>
      <c r="E12" s="125">
        <v>23</v>
      </c>
      <c r="F12" s="118">
        <f t="shared" si="1"/>
        <v>0.06552706552706553</v>
      </c>
      <c r="G12" s="117">
        <f t="shared" si="2"/>
        <v>-49</v>
      </c>
      <c r="H12" s="124">
        <v>13</v>
      </c>
    </row>
    <row r="13" spans="2:8" ht="15">
      <c r="B13" s="9" t="s">
        <v>73</v>
      </c>
      <c r="C13" s="125">
        <v>8</v>
      </c>
      <c r="D13" s="126">
        <f t="shared" si="0"/>
        <v>0.009389671361502348</v>
      </c>
      <c r="E13" s="125">
        <v>21</v>
      </c>
      <c r="F13" s="118">
        <f t="shared" si="1"/>
        <v>0.05982905982905983</v>
      </c>
      <c r="G13" s="117">
        <f t="shared" si="2"/>
        <v>13</v>
      </c>
      <c r="H13" s="124">
        <f t="shared" si="3"/>
        <v>1.625</v>
      </c>
    </row>
    <row r="14" spans="2:8" ht="15">
      <c r="B14" s="9" t="s">
        <v>74</v>
      </c>
      <c r="C14" s="125">
        <v>47</v>
      </c>
      <c r="D14" s="126">
        <f t="shared" si="0"/>
        <v>0.05516431924882629</v>
      </c>
      <c r="E14" s="125">
        <v>20</v>
      </c>
      <c r="F14" s="118">
        <f t="shared" si="1"/>
        <v>0.05698005698005698</v>
      </c>
      <c r="G14" s="117">
        <f t="shared" si="2"/>
        <v>-27</v>
      </c>
      <c r="H14" s="124">
        <f t="shared" si="3"/>
        <v>-0.574468085106383</v>
      </c>
    </row>
    <row r="15" spans="2:8" ht="15">
      <c r="B15" s="87" t="s">
        <v>65</v>
      </c>
      <c r="C15" s="122">
        <v>175</v>
      </c>
      <c r="D15" s="126">
        <f t="shared" si="0"/>
        <v>0.20539906103286384</v>
      </c>
      <c r="E15" s="122">
        <v>19</v>
      </c>
      <c r="F15" s="118">
        <f t="shared" si="1"/>
        <v>0.05413105413105413</v>
      </c>
      <c r="G15" s="117">
        <f t="shared" si="2"/>
        <v>-156</v>
      </c>
      <c r="H15" s="124">
        <f t="shared" si="3"/>
        <v>-0.8914285714285715</v>
      </c>
    </row>
    <row r="16" spans="2:8" ht="15">
      <c r="B16" s="87" t="s">
        <v>68</v>
      </c>
      <c r="C16" s="122">
        <v>303</v>
      </c>
      <c r="D16" s="126">
        <f t="shared" si="0"/>
        <v>0.35563380281690143</v>
      </c>
      <c r="E16" s="122">
        <v>127</v>
      </c>
      <c r="F16" s="118">
        <f t="shared" si="1"/>
        <v>0.36182336182336183</v>
      </c>
      <c r="G16" s="117">
        <f t="shared" si="2"/>
        <v>-176</v>
      </c>
      <c r="H16" s="124">
        <f t="shared" si="3"/>
        <v>-0.5808580858085809</v>
      </c>
    </row>
    <row r="17" spans="2:8" ht="15" thickBot="1">
      <c r="B17" s="10" t="s">
        <v>21</v>
      </c>
      <c r="C17" s="14">
        <f>SUM(C9:C16)</f>
        <v>852</v>
      </c>
      <c r="D17" s="80">
        <f t="shared" si="0"/>
        <v>1</v>
      </c>
      <c r="E17" s="14">
        <f>SUM(E9:E16)</f>
        <v>351</v>
      </c>
      <c r="F17" s="80">
        <f t="shared" si="1"/>
        <v>1</v>
      </c>
      <c r="G17" s="14">
        <f t="shared" si="2"/>
        <v>-501</v>
      </c>
      <c r="H17" s="34">
        <f t="shared" si="3"/>
        <v>-0.5880281690140845</v>
      </c>
    </row>
    <row r="18" spans="2:8" ht="14.25">
      <c r="B18" s="73"/>
      <c r="C18" s="73"/>
      <c r="D18" s="73"/>
      <c r="E18" s="73"/>
      <c r="F18" s="73"/>
      <c r="G18" s="73"/>
      <c r="H18" s="73"/>
    </row>
    <row r="19" spans="2:8" ht="14.25">
      <c r="B19" s="73"/>
      <c r="C19" s="73"/>
      <c r="D19" s="73"/>
      <c r="E19" s="73"/>
      <c r="F19" s="73"/>
      <c r="G19" s="73"/>
      <c r="H19" s="73"/>
    </row>
    <row r="20" spans="2:8" ht="15" thickBot="1">
      <c r="B20" s="73"/>
      <c r="C20" s="73"/>
      <c r="D20" s="73"/>
      <c r="E20" s="73"/>
      <c r="F20" s="73"/>
      <c r="G20" s="73"/>
      <c r="H20" s="73"/>
    </row>
    <row r="21" spans="2:8" ht="36" customHeight="1" thickBot="1">
      <c r="B21" s="234" t="s">
        <v>51</v>
      </c>
      <c r="C21" s="235"/>
      <c r="D21" s="235"/>
      <c r="E21" s="235"/>
      <c r="F21" s="235"/>
      <c r="G21" s="235"/>
      <c r="H21" s="236"/>
    </row>
    <row r="22" spans="2:8" ht="48.75" customHeight="1">
      <c r="B22" s="13" t="s">
        <v>61</v>
      </c>
      <c r="C22" s="82" t="s">
        <v>31</v>
      </c>
      <c r="D22" s="82" t="s">
        <v>43</v>
      </c>
      <c r="E22" s="82" t="s">
        <v>32</v>
      </c>
      <c r="F22" s="82" t="s">
        <v>43</v>
      </c>
      <c r="G22" s="89" t="s">
        <v>44</v>
      </c>
      <c r="H22" s="90" t="s">
        <v>45</v>
      </c>
    </row>
    <row r="23" spans="2:12" ht="15">
      <c r="B23" s="9" t="s">
        <v>66</v>
      </c>
      <c r="C23" s="141">
        <v>42</v>
      </c>
      <c r="D23" s="126">
        <f aca="true" t="shared" si="4" ref="D23:D30">C23/C$31</f>
        <v>0.06363636363636363</v>
      </c>
      <c r="E23" s="125">
        <v>32</v>
      </c>
      <c r="F23" s="15">
        <f>E23/E$31</f>
        <v>0.1797752808988764</v>
      </c>
      <c r="G23" s="12">
        <f>E23-C23</f>
        <v>-10</v>
      </c>
      <c r="H23" s="16">
        <f aca="true" t="shared" si="5" ref="H23:H28">(E23-C23)/ABS(C23)</f>
        <v>-0.23809523809523808</v>
      </c>
      <c r="L23" s="112"/>
    </row>
    <row r="24" spans="2:8" ht="15">
      <c r="B24" s="9" t="s">
        <v>67</v>
      </c>
      <c r="C24" s="141">
        <v>200</v>
      </c>
      <c r="D24" s="126">
        <f t="shared" si="4"/>
        <v>0.30303030303030304</v>
      </c>
      <c r="E24" s="125">
        <v>21</v>
      </c>
      <c r="F24" s="15">
        <f aca="true" t="shared" si="6" ref="F24:F30">E24/E$31</f>
        <v>0.11797752808988764</v>
      </c>
      <c r="G24" s="12">
        <f aca="true" t="shared" si="7" ref="G24:G30">E24-C24</f>
        <v>-179</v>
      </c>
      <c r="H24" s="16">
        <f t="shared" si="5"/>
        <v>-0.895</v>
      </c>
    </row>
    <row r="25" spans="2:8" ht="15">
      <c r="B25" s="9" t="s">
        <v>65</v>
      </c>
      <c r="C25" s="125">
        <v>17</v>
      </c>
      <c r="D25" s="126">
        <f t="shared" si="4"/>
        <v>0.025757575757575757</v>
      </c>
      <c r="E25" s="125">
        <v>18</v>
      </c>
      <c r="F25" s="15">
        <f t="shared" si="6"/>
        <v>0.10112359550561797</v>
      </c>
      <c r="G25" s="12">
        <f t="shared" si="7"/>
        <v>1</v>
      </c>
      <c r="H25" s="16">
        <f t="shared" si="5"/>
        <v>0.058823529411764705</v>
      </c>
    </row>
    <row r="26" spans="2:8" ht="15">
      <c r="B26" s="9" t="s">
        <v>75</v>
      </c>
      <c r="C26" s="125">
        <v>108</v>
      </c>
      <c r="D26" s="126">
        <f t="shared" si="4"/>
        <v>0.16363636363636364</v>
      </c>
      <c r="E26" s="125">
        <v>14</v>
      </c>
      <c r="F26" s="15">
        <f t="shared" si="6"/>
        <v>0.07865168539325842</v>
      </c>
      <c r="G26" s="12">
        <f t="shared" si="7"/>
        <v>-94</v>
      </c>
      <c r="H26" s="16">
        <f t="shared" si="5"/>
        <v>-0.8703703703703703</v>
      </c>
    </row>
    <row r="27" spans="2:8" ht="15">
      <c r="B27" s="9" t="s">
        <v>74</v>
      </c>
      <c r="C27" s="125">
        <v>50</v>
      </c>
      <c r="D27" s="126">
        <f t="shared" si="4"/>
        <v>0.07575757575757576</v>
      </c>
      <c r="E27" s="125">
        <v>12</v>
      </c>
      <c r="F27" s="15">
        <f t="shared" si="6"/>
        <v>0.06741573033707865</v>
      </c>
      <c r="G27" s="12">
        <f t="shared" si="7"/>
        <v>-38</v>
      </c>
      <c r="H27" s="16">
        <f t="shared" si="5"/>
        <v>-0.76</v>
      </c>
    </row>
    <row r="28" spans="2:8" ht="15">
      <c r="B28" s="9" t="s">
        <v>71</v>
      </c>
      <c r="C28" s="125">
        <v>45</v>
      </c>
      <c r="D28" s="126">
        <f t="shared" si="4"/>
        <v>0.06818181818181818</v>
      </c>
      <c r="E28" s="125">
        <v>10</v>
      </c>
      <c r="F28" s="15">
        <f t="shared" si="6"/>
        <v>0.056179775280898875</v>
      </c>
      <c r="G28" s="12">
        <f t="shared" si="7"/>
        <v>-35</v>
      </c>
      <c r="H28" s="16">
        <f t="shared" si="5"/>
        <v>-0.7777777777777778</v>
      </c>
    </row>
    <row r="29" spans="2:8" ht="15">
      <c r="B29" s="9" t="s">
        <v>76</v>
      </c>
      <c r="C29" s="125">
        <v>40</v>
      </c>
      <c r="D29" s="126">
        <f t="shared" si="4"/>
        <v>0.06060606060606061</v>
      </c>
      <c r="E29" s="125">
        <v>5</v>
      </c>
      <c r="F29" s="15">
        <f t="shared" si="6"/>
        <v>0.028089887640449437</v>
      </c>
      <c r="G29" s="12">
        <f t="shared" si="7"/>
        <v>-35</v>
      </c>
      <c r="H29" s="16">
        <v>13</v>
      </c>
    </row>
    <row r="30" spans="2:8" ht="15">
      <c r="B30" s="9" t="s">
        <v>68</v>
      </c>
      <c r="C30" s="125">
        <v>158</v>
      </c>
      <c r="D30" s="126">
        <f t="shared" si="4"/>
        <v>0.23939393939393938</v>
      </c>
      <c r="E30" s="125">
        <v>66</v>
      </c>
      <c r="F30" s="15">
        <f t="shared" si="6"/>
        <v>0.3707865168539326</v>
      </c>
      <c r="G30" s="12">
        <f t="shared" si="7"/>
        <v>-92</v>
      </c>
      <c r="H30" s="16">
        <f>(E30-C30)/ABS(C30)</f>
        <v>-0.5822784810126582</v>
      </c>
    </row>
    <row r="31" spans="2:8" ht="15" thickBot="1">
      <c r="B31" s="10" t="s">
        <v>21</v>
      </c>
      <c r="C31" s="14">
        <f>SUM(C23:C30)</f>
        <v>660</v>
      </c>
      <c r="D31" s="80">
        <f>C31/C$31</f>
        <v>1</v>
      </c>
      <c r="E31" s="14">
        <f>SUM(E23:E30)</f>
        <v>178</v>
      </c>
      <c r="F31" s="80">
        <f>E31/E$31</f>
        <v>1</v>
      </c>
      <c r="G31" s="14">
        <f>E31-C31</f>
        <v>-482</v>
      </c>
      <c r="H31" s="34">
        <f>(E31-C31)/ABS(C31)</f>
        <v>-0.7303030303030303</v>
      </c>
    </row>
    <row r="32" spans="2:5" ht="15">
      <c r="B32" s="106"/>
      <c r="C32" s="107"/>
      <c r="D32" s="106"/>
      <c r="E32" s="107"/>
    </row>
    <row r="33" ht="15">
      <c r="E33" s="105"/>
    </row>
  </sheetData>
  <sheetProtection/>
  <mergeCells count="3">
    <mergeCell ref="B7:H7"/>
    <mergeCell ref="B3:H3"/>
    <mergeCell ref="B21:H21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K25"/>
  <sheetViews>
    <sheetView zoomScale="115" zoomScaleNormal="115" zoomScaleSheetLayoutView="130" zoomScalePageLayoutView="0" workbookViewId="0" topLeftCell="A1">
      <selection activeCell="I36" sqref="I36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11.375" style="0" customWidth="1"/>
    <col min="4" max="4" width="13.00390625" style="0" customWidth="1"/>
    <col min="5" max="5" width="10.625" style="0" customWidth="1"/>
    <col min="6" max="6" width="12.75390625" style="0" customWidth="1"/>
    <col min="7" max="7" width="10.125" style="0" customWidth="1"/>
    <col min="8" max="8" width="10.75390625" style="0" customWidth="1"/>
    <col min="9" max="9" width="5.625" style="0" customWidth="1"/>
    <col min="11" max="11" width="13.875" style="0" bestFit="1" customWidth="1"/>
    <col min="12" max="12" width="14.375" style="0" bestFit="1" customWidth="1"/>
    <col min="13" max="13" width="18.75390625" style="0" bestFit="1" customWidth="1"/>
    <col min="14" max="14" width="14.375" style="0" bestFit="1" customWidth="1"/>
  </cols>
  <sheetData>
    <row r="3" spans="2:8" ht="39.75" customHeight="1">
      <c r="B3" s="231" t="s">
        <v>52</v>
      </c>
      <c r="C3" s="232"/>
      <c r="D3" s="232"/>
      <c r="E3" s="232"/>
      <c r="F3" s="232"/>
      <c r="G3" s="232"/>
      <c r="H3" s="233"/>
    </row>
    <row r="4" spans="2:11" ht="14.25">
      <c r="B4" s="73"/>
      <c r="C4" s="73"/>
      <c r="D4" s="73"/>
      <c r="E4" s="73"/>
      <c r="F4" s="73"/>
      <c r="G4" s="73"/>
      <c r="H4" s="73"/>
      <c r="K4" s="132"/>
    </row>
    <row r="5" spans="2:8" ht="14.25">
      <c r="B5" s="131"/>
      <c r="C5" s="131"/>
      <c r="D5" s="131"/>
      <c r="E5" s="131"/>
      <c r="F5" s="131"/>
      <c r="G5" s="131"/>
      <c r="H5" s="131"/>
    </row>
    <row r="6" spans="2:8" ht="15" thickBot="1">
      <c r="B6" s="73"/>
      <c r="C6" s="73"/>
      <c r="D6" s="73"/>
      <c r="E6" s="73"/>
      <c r="F6" s="73"/>
      <c r="G6" s="73"/>
      <c r="H6" s="73"/>
    </row>
    <row r="7" spans="2:8" ht="48.75" customHeight="1" thickBot="1">
      <c r="B7" s="234" t="s">
        <v>53</v>
      </c>
      <c r="C7" s="235"/>
      <c r="D7" s="235"/>
      <c r="E7" s="235"/>
      <c r="F7" s="235"/>
      <c r="G7" s="235"/>
      <c r="H7" s="236"/>
    </row>
    <row r="8" spans="2:8" ht="53.25" customHeight="1">
      <c r="B8" s="13" t="s">
        <v>61</v>
      </c>
      <c r="C8" s="82" t="s">
        <v>31</v>
      </c>
      <c r="D8" s="82" t="s">
        <v>43</v>
      </c>
      <c r="E8" s="82" t="s">
        <v>32</v>
      </c>
      <c r="F8" s="82" t="s">
        <v>43</v>
      </c>
      <c r="G8" s="89" t="s">
        <v>44</v>
      </c>
      <c r="H8" s="90" t="s">
        <v>45</v>
      </c>
    </row>
    <row r="9" spans="2:8" ht="15">
      <c r="B9" s="9" t="s">
        <v>71</v>
      </c>
      <c r="C9" s="125">
        <v>31</v>
      </c>
      <c r="D9" s="126">
        <f aca="true" t="shared" si="0" ref="D9:D17">C9/C$17</f>
        <v>0.04661654135338346</v>
      </c>
      <c r="E9" s="125">
        <v>51</v>
      </c>
      <c r="F9" s="15">
        <f aca="true" t="shared" si="1" ref="F9:F17">E9/E$17</f>
        <v>0.14697406340057637</v>
      </c>
      <c r="G9" s="12">
        <f aca="true" t="shared" si="2" ref="G9:G17">E9-C9</f>
        <v>20</v>
      </c>
      <c r="H9" s="119">
        <f aca="true" t="shared" si="3" ref="H9:H17">(E9-C9)/ABS(C9)</f>
        <v>0.6451612903225806</v>
      </c>
    </row>
    <row r="10" spans="2:8" ht="15">
      <c r="B10" s="9" t="s">
        <v>66</v>
      </c>
      <c r="C10" s="125">
        <v>25</v>
      </c>
      <c r="D10" s="126">
        <f t="shared" si="0"/>
        <v>0.03759398496240601</v>
      </c>
      <c r="E10" s="125">
        <v>49</v>
      </c>
      <c r="F10" s="15">
        <f t="shared" si="1"/>
        <v>0.14121037463976946</v>
      </c>
      <c r="G10" s="12">
        <f t="shared" si="2"/>
        <v>24</v>
      </c>
      <c r="H10" s="119">
        <f t="shared" si="3"/>
        <v>0.96</v>
      </c>
    </row>
    <row r="11" spans="2:8" ht="15">
      <c r="B11" s="9" t="s">
        <v>69</v>
      </c>
      <c r="C11" s="125">
        <v>65</v>
      </c>
      <c r="D11" s="126">
        <f t="shared" si="0"/>
        <v>0.09774436090225563</v>
      </c>
      <c r="E11" s="125">
        <v>37</v>
      </c>
      <c r="F11" s="15">
        <f t="shared" si="1"/>
        <v>0.10662824207492795</v>
      </c>
      <c r="G11" s="12">
        <f t="shared" si="2"/>
        <v>-28</v>
      </c>
      <c r="H11" s="119">
        <f t="shared" si="3"/>
        <v>-0.4307692307692308</v>
      </c>
    </row>
    <row r="12" spans="2:8" ht="15">
      <c r="B12" s="9" t="s">
        <v>64</v>
      </c>
      <c r="C12" s="125">
        <v>6</v>
      </c>
      <c r="D12" s="126">
        <f t="shared" si="0"/>
        <v>0.009022556390977444</v>
      </c>
      <c r="E12" s="125">
        <v>33</v>
      </c>
      <c r="F12" s="15">
        <f t="shared" si="1"/>
        <v>0.09510086455331412</v>
      </c>
      <c r="G12" s="12">
        <f t="shared" si="2"/>
        <v>27</v>
      </c>
      <c r="H12" s="119">
        <f t="shared" si="3"/>
        <v>4.5</v>
      </c>
    </row>
    <row r="13" spans="2:8" ht="15">
      <c r="B13" s="9" t="s">
        <v>65</v>
      </c>
      <c r="C13" s="125">
        <v>30</v>
      </c>
      <c r="D13" s="126">
        <f t="shared" si="0"/>
        <v>0.045112781954887216</v>
      </c>
      <c r="E13" s="125">
        <v>24</v>
      </c>
      <c r="F13" s="15">
        <f t="shared" si="1"/>
        <v>0.069164265129683</v>
      </c>
      <c r="G13" s="12">
        <f t="shared" si="2"/>
        <v>-6</v>
      </c>
      <c r="H13" s="119">
        <f t="shared" si="3"/>
        <v>-0.2</v>
      </c>
    </row>
    <row r="14" spans="2:8" ht="15">
      <c r="B14" s="9" t="s">
        <v>72</v>
      </c>
      <c r="C14" s="125">
        <v>226</v>
      </c>
      <c r="D14" s="126">
        <f t="shared" si="0"/>
        <v>0.3398496240601504</v>
      </c>
      <c r="E14" s="125">
        <v>12</v>
      </c>
      <c r="F14" s="15">
        <f t="shared" si="1"/>
        <v>0.0345821325648415</v>
      </c>
      <c r="G14" s="12">
        <f t="shared" si="2"/>
        <v>-214</v>
      </c>
      <c r="H14" s="119">
        <f t="shared" si="3"/>
        <v>-0.9469026548672567</v>
      </c>
    </row>
    <row r="15" spans="2:8" ht="15">
      <c r="B15" s="9" t="s">
        <v>77</v>
      </c>
      <c r="C15" s="125">
        <v>68</v>
      </c>
      <c r="D15" s="126">
        <f t="shared" si="0"/>
        <v>0.10225563909774436</v>
      </c>
      <c r="E15" s="125">
        <v>12</v>
      </c>
      <c r="F15" s="15">
        <f t="shared" si="1"/>
        <v>0.0345821325648415</v>
      </c>
      <c r="G15" s="12">
        <f t="shared" si="2"/>
        <v>-56</v>
      </c>
      <c r="H15" s="119">
        <f t="shared" si="3"/>
        <v>-0.8235294117647058</v>
      </c>
    </row>
    <row r="16" spans="2:8" ht="15">
      <c r="B16" s="87" t="s">
        <v>68</v>
      </c>
      <c r="C16" s="122">
        <v>214</v>
      </c>
      <c r="D16" s="121">
        <f t="shared" si="0"/>
        <v>0.3218045112781955</v>
      </c>
      <c r="E16" s="122">
        <v>129</v>
      </c>
      <c r="F16" s="101">
        <f t="shared" si="1"/>
        <v>0.37175792507204614</v>
      </c>
      <c r="G16" s="120">
        <f t="shared" si="2"/>
        <v>-85</v>
      </c>
      <c r="H16" s="123">
        <f t="shared" si="3"/>
        <v>-0.397196261682243</v>
      </c>
    </row>
    <row r="17" spans="2:8" ht="15" thickBot="1">
      <c r="B17" s="10" t="s">
        <v>21</v>
      </c>
      <c r="C17" s="14">
        <f>SUM(C9:C16)</f>
        <v>665</v>
      </c>
      <c r="D17" s="80">
        <f t="shared" si="0"/>
        <v>1</v>
      </c>
      <c r="E17" s="14">
        <f>SUM(E9:E16)</f>
        <v>347</v>
      </c>
      <c r="F17" s="80">
        <f t="shared" si="1"/>
        <v>1</v>
      </c>
      <c r="G17" s="14">
        <f t="shared" si="2"/>
        <v>-318</v>
      </c>
      <c r="H17" s="11">
        <f t="shared" si="3"/>
        <v>-0.4781954887218045</v>
      </c>
    </row>
    <row r="18" spans="2:8" ht="14.25">
      <c r="B18" s="73"/>
      <c r="C18" s="73"/>
      <c r="D18" s="73"/>
      <c r="E18" s="73"/>
      <c r="F18" s="73"/>
      <c r="G18" s="73"/>
      <c r="H18" s="73"/>
    </row>
    <row r="19" spans="2:8" ht="14.25">
      <c r="B19" s="73"/>
      <c r="C19" s="73"/>
      <c r="D19" s="73"/>
      <c r="E19" s="73"/>
      <c r="F19" s="73"/>
      <c r="G19" s="73"/>
      <c r="H19" s="73"/>
    </row>
    <row r="20" spans="3:8" ht="14.25">
      <c r="C20" s="73"/>
      <c r="D20" s="73"/>
      <c r="E20" s="73"/>
      <c r="F20" s="73"/>
      <c r="G20" s="73"/>
      <c r="H20" s="73"/>
    </row>
    <row r="21" spans="3:8" ht="14.25">
      <c r="C21" s="73"/>
      <c r="D21" s="73"/>
      <c r="E21" s="73"/>
      <c r="F21" s="73"/>
      <c r="G21" s="73"/>
      <c r="H21" s="73"/>
    </row>
    <row r="22" spans="3:8" ht="14.25">
      <c r="C22" s="73"/>
      <c r="D22" s="73"/>
      <c r="E22" s="73"/>
      <c r="F22" s="73"/>
      <c r="G22" s="73"/>
      <c r="H22" s="73"/>
    </row>
    <row r="23" spans="3:8" ht="14.25">
      <c r="C23" s="73"/>
      <c r="D23" s="73"/>
      <c r="E23" s="73"/>
      <c r="F23" s="73"/>
      <c r="G23" s="73"/>
      <c r="H23" s="73"/>
    </row>
    <row r="24" spans="3:8" ht="14.25">
      <c r="C24" s="73"/>
      <c r="D24" s="73"/>
      <c r="E24" s="73"/>
      <c r="F24" s="73"/>
      <c r="G24" s="73"/>
      <c r="H24" s="73"/>
    </row>
    <row r="25" spans="3:8" ht="14.25">
      <c r="C25" s="73"/>
      <c r="D25" s="73"/>
      <c r="E25" s="73"/>
      <c r="F25" s="73"/>
      <c r="G25" s="73"/>
      <c r="H25" s="73"/>
    </row>
  </sheetData>
  <sheetProtection/>
  <mergeCells count="2">
    <mergeCell ref="B7:H7"/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J15"/>
  <sheetViews>
    <sheetView zoomScale="115" zoomScaleNormal="115" zoomScaleSheetLayoutView="110" zoomScalePageLayoutView="0" workbookViewId="0" topLeftCell="A1">
      <selection activeCell="F53" sqref="F53"/>
    </sheetView>
  </sheetViews>
  <sheetFormatPr defaultColWidth="9.00390625" defaultRowHeight="12.75"/>
  <cols>
    <col min="1" max="1" width="11.375" style="0" customWidth="1"/>
    <col min="2" max="2" width="28.25390625" style="0" customWidth="1"/>
    <col min="3" max="3" width="13.75390625" style="0" customWidth="1"/>
    <col min="4" max="4" width="14.00390625" style="0" customWidth="1"/>
    <col min="5" max="5" width="10.625" style="0" customWidth="1"/>
    <col min="6" max="6" width="11.875" style="0" customWidth="1"/>
    <col min="7" max="7" width="11.375" style="0" customWidth="1"/>
    <col min="8" max="8" width="9.25390625" style="0" customWidth="1"/>
    <col min="10" max="10" width="8.375" style="0" customWidth="1"/>
  </cols>
  <sheetData>
    <row r="3" spans="1:9" ht="21" customHeight="1">
      <c r="A3" s="47"/>
      <c r="B3" s="222" t="s">
        <v>54</v>
      </c>
      <c r="C3" s="223"/>
      <c r="D3" s="223"/>
      <c r="E3" s="223"/>
      <c r="F3" s="224"/>
      <c r="G3" s="47"/>
      <c r="H3" s="21"/>
      <c r="I3" s="21"/>
    </row>
    <row r="4" spans="1:10" ht="18" customHeight="1">
      <c r="A4" s="48"/>
      <c r="B4" s="237" t="s">
        <v>55</v>
      </c>
      <c r="C4" s="226"/>
      <c r="D4" s="226"/>
      <c r="E4" s="226"/>
      <c r="F4" s="238"/>
      <c r="G4" s="48"/>
      <c r="H4" s="20"/>
      <c r="I4" s="20"/>
      <c r="J4" s="2"/>
    </row>
    <row r="5" spans="1:8" ht="15">
      <c r="A5" s="22"/>
      <c r="B5" s="22"/>
      <c r="C5" s="22"/>
      <c r="D5" s="22"/>
      <c r="E5" s="22"/>
      <c r="F5" s="22"/>
      <c r="G5" s="22"/>
      <c r="H5" s="73"/>
    </row>
    <row r="6" spans="1:7" ht="15">
      <c r="A6" s="22"/>
      <c r="B6" s="22"/>
      <c r="C6" s="22"/>
      <c r="D6" s="22"/>
      <c r="E6" s="22"/>
      <c r="F6" s="22"/>
      <c r="G6" s="22"/>
    </row>
    <row r="7" spans="1:7" ht="14.25" customHeight="1" thickBot="1">
      <c r="A7" s="22"/>
      <c r="B7" s="22"/>
      <c r="C7" s="22"/>
      <c r="D7" s="22"/>
      <c r="E7" s="22"/>
      <c r="F7" s="22"/>
      <c r="G7" s="22"/>
    </row>
    <row r="8" spans="1:7" ht="33" customHeight="1" thickBot="1">
      <c r="A8" s="22"/>
      <c r="B8" s="91"/>
      <c r="C8" s="168" t="s">
        <v>31</v>
      </c>
      <c r="D8" s="38" t="s">
        <v>32</v>
      </c>
      <c r="E8" s="174" t="s">
        <v>29</v>
      </c>
      <c r="F8" s="156" t="s">
        <v>30</v>
      </c>
      <c r="G8" s="22"/>
    </row>
    <row r="9" spans="1:7" ht="32.25" customHeight="1">
      <c r="A9" s="22"/>
      <c r="B9" s="186" t="s">
        <v>78</v>
      </c>
      <c r="C9" s="175">
        <v>25759</v>
      </c>
      <c r="D9" s="175">
        <v>2491</v>
      </c>
      <c r="E9" s="180">
        <f>D9-C9</f>
        <v>-23268</v>
      </c>
      <c r="F9" s="181">
        <f>(D9-C9)/ABS(C9)</f>
        <v>-0.903295935401219</v>
      </c>
      <c r="G9" s="22"/>
    </row>
    <row r="10" spans="1:7" ht="22.5" customHeight="1">
      <c r="A10" s="22"/>
      <c r="B10" s="187" t="s">
        <v>79</v>
      </c>
      <c r="C10" s="140">
        <v>601</v>
      </c>
      <c r="D10" s="140">
        <v>42</v>
      </c>
      <c r="E10" s="151">
        <f>D10-C10</f>
        <v>-559</v>
      </c>
      <c r="F10" s="115">
        <f>(D10-C10)/ABS(C10)</f>
        <v>-0.930116472545757</v>
      </c>
      <c r="G10" s="22"/>
    </row>
    <row r="11" spans="1:7" ht="21.75" customHeight="1" thickBot="1">
      <c r="A11" s="22"/>
      <c r="B11" s="188" t="s">
        <v>80</v>
      </c>
      <c r="C11" s="149">
        <v>25158</v>
      </c>
      <c r="D11" s="149">
        <v>2449</v>
      </c>
      <c r="E11" s="182">
        <f>D11-C11</f>
        <v>-22709</v>
      </c>
      <c r="F11" s="183">
        <f>(D11-C11)/ABS(C11)</f>
        <v>-0.90265521901582</v>
      </c>
      <c r="G11" s="22"/>
    </row>
    <row r="12" spans="1:7" ht="57.75" customHeight="1">
      <c r="A12" s="22"/>
      <c r="B12" s="189" t="s">
        <v>81</v>
      </c>
      <c r="C12" s="176">
        <f>C10/C$9</f>
        <v>0.023331651073411234</v>
      </c>
      <c r="D12" s="177">
        <f>D10/D$9</f>
        <v>0.01686069851465275</v>
      </c>
      <c r="E12" s="93"/>
      <c r="F12" s="94"/>
      <c r="G12" s="22"/>
    </row>
    <row r="13" spans="1:7" ht="58.5" customHeight="1" thickBot="1">
      <c r="A13" s="22"/>
      <c r="B13" s="190" t="s">
        <v>82</v>
      </c>
      <c r="C13" s="178">
        <f>C11/C$9</f>
        <v>0.9766683489265887</v>
      </c>
      <c r="D13" s="179">
        <f>D11/D$9</f>
        <v>0.9831393014853472</v>
      </c>
      <c r="E13" s="95"/>
      <c r="F13" s="92"/>
      <c r="G13" s="22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</sheetData>
  <sheetProtection/>
  <mergeCells count="2"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l12z92nf</dc:creator>
  <cp:keywords/>
  <dc:description/>
  <cp:lastModifiedBy>bp0909md</cp:lastModifiedBy>
  <cp:lastPrinted>2017-09-13T10:50:13Z</cp:lastPrinted>
  <dcterms:created xsi:type="dcterms:W3CDTF">2003-11-27T11:23:38Z</dcterms:created>
  <dcterms:modified xsi:type="dcterms:W3CDTF">2017-10-30T09:32:01Z</dcterms:modified>
  <cp:category/>
  <cp:version/>
  <cp:contentType/>
  <cp:contentStatus/>
</cp:coreProperties>
</file>