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225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>
    <definedName name="_xlnm.Print_Area" localSheetId="0">'0'!$A$1:$I$37</definedName>
    <definedName name="_xlnm.Print_Area" localSheetId="1">'1'!$A$1:$D$27</definedName>
    <definedName name="_xlnm.Print_Area" localSheetId="10">'10'!$A$1:$G$42</definedName>
    <definedName name="_xlnm.Print_Area" localSheetId="11">'11'!$A$1:$F$46</definedName>
    <definedName name="_xlnm.Print_Area" localSheetId="2">'2'!$A$1:$H$51</definedName>
    <definedName name="_xlnm.Print_Area" localSheetId="3">'3'!$A$1:$H$46</definedName>
    <definedName name="_xlnm.Print_Area" localSheetId="4">'4'!$A$1:$I$46</definedName>
    <definedName name="_xlnm.Print_Area" localSheetId="5">'5'!$A$1:$J$35</definedName>
    <definedName name="_xlnm.Print_Area" localSheetId="6">'6'!$A$1:$I$33</definedName>
    <definedName name="_xlnm.Print_Area" localSheetId="7">'7'!$A$1:$I$19</definedName>
    <definedName name="_xlnm.Print_Area" localSheetId="8">'8'!$A$1:$G$44</definedName>
    <definedName name="_xlnm.Print_Area" localSheetId="9">'9'!$A$1:$F$44</definedName>
  </definedNames>
  <calcPr fullCalcOnLoad="1"/>
</workbook>
</file>

<file path=xl/sharedStrings.xml><?xml version="1.0" encoding="utf-8"?>
<sst xmlns="http://schemas.openxmlformats.org/spreadsheetml/2006/main" count="211" uniqueCount="92">
  <si>
    <t xml:space="preserve"> </t>
  </si>
  <si>
    <t xml:space="preserve">  </t>
  </si>
  <si>
    <t>Office of Immigration and Nationality</t>
  </si>
  <si>
    <t>Statistics</t>
  </si>
  <si>
    <t>2015. I-XI.  -  2016. I-XI.</t>
  </si>
  <si>
    <t>Number of valid residence permits issued by Hungary</t>
  </si>
  <si>
    <t>Name of status</t>
  </si>
  <si>
    <t>Immigration permits issued by the OIN</t>
  </si>
  <si>
    <t>Permanent residence permits issued by the OIN</t>
  </si>
  <si>
    <t>Residence permits</t>
  </si>
  <si>
    <t>National residence permits</t>
  </si>
  <si>
    <t>Registration certificates</t>
  </si>
  <si>
    <t>Permanent residence cards</t>
  </si>
  <si>
    <t>Residence cards for third country national family member of a Hungarian citizen</t>
  </si>
  <si>
    <t>Residence cards for third country national family member of an EEA citizen</t>
  </si>
  <si>
    <t>EC permanent residence permits</t>
  </si>
  <si>
    <t>National permanent residence permits</t>
  </si>
  <si>
    <t>Interim permanent residence permits</t>
  </si>
  <si>
    <t>Having an identity card as refugee*</t>
  </si>
  <si>
    <t>Having an identity card as subsidiary protected person**</t>
  </si>
  <si>
    <t>Persons authorized to stay</t>
  </si>
  <si>
    <t>Total</t>
  </si>
  <si>
    <t>State of 11.30.2016</t>
  </si>
  <si>
    <t>**State of 06.30.2016</t>
  </si>
  <si>
    <t>*Data of Central Office for Administrative and Electronic Public Services; State of 30.06.2016</t>
  </si>
  <si>
    <t>Number of applications submitting under Act I of 2007.</t>
  </si>
  <si>
    <t xml:space="preserve">I-XI. 2015. - I-XI. 2016. </t>
  </si>
  <si>
    <t>Permit types</t>
  </si>
  <si>
    <t>Total:</t>
  </si>
  <si>
    <t>Number of submitted applications</t>
  </si>
  <si>
    <t>Change</t>
  </si>
  <si>
    <t>Change in %</t>
  </si>
  <si>
    <t>I-XI. 2015</t>
  </si>
  <si>
    <t>I-XI. 2016</t>
  </si>
  <si>
    <t xml:space="preserve">Number of applications providing a stay of more than three months / settlement submitting under Act II of 2007. </t>
  </si>
  <si>
    <t>I-XI. 2015 - I-XI. 2016</t>
  </si>
  <si>
    <t>National settlement permits</t>
  </si>
  <si>
    <t xml:space="preserve"> Number of applicants who request residence permit due to the Act II. of 2007., according to the main purposes of stay
I-XI. 2015 - I-XI. 2016</t>
  </si>
  <si>
    <t>Purpose of stay</t>
  </si>
  <si>
    <t>Gainful activity</t>
  </si>
  <si>
    <t>Studies</t>
  </si>
  <si>
    <t>Family reunification</t>
  </si>
  <si>
    <t xml:space="preserve">Other purposes  </t>
  </si>
  <si>
    <t>Official</t>
  </si>
  <si>
    <t>Other purposes of stay</t>
  </si>
  <si>
    <t>In the % of all the applications</t>
  </si>
  <si>
    <t>Changes</t>
  </si>
  <si>
    <t>Changes in %</t>
  </si>
  <si>
    <t>Statistical data I. of forced measures according to the major citizenships                                                                                                                                                 I-XI. 2015 - I-XI. 2016</t>
  </si>
  <si>
    <t>Expulsions ordered by the Aliens Policing Authority</t>
  </si>
  <si>
    <t xml:space="preserve">Implementation of expulsions ordered by court                                                                                                                                                                   </t>
  </si>
  <si>
    <t>Citizenship</t>
  </si>
  <si>
    <t>Ukrainian</t>
  </si>
  <si>
    <t>Moroccan</t>
  </si>
  <si>
    <t>Algerian</t>
  </si>
  <si>
    <t>Kosovar</t>
  </si>
  <si>
    <t>Syrian</t>
  </si>
  <si>
    <t>other</t>
  </si>
  <si>
    <t>Other</t>
  </si>
  <si>
    <t>Afghan</t>
  </si>
  <si>
    <t>Pakistani</t>
  </si>
  <si>
    <t>Iranian</t>
  </si>
  <si>
    <t>Serbian</t>
  </si>
  <si>
    <t>Statistical data II. of forced measures                                                                                                                                        I-XI. 2015 - I-XI. 2016</t>
  </si>
  <si>
    <t xml:space="preserve">Detention ordered by the Immigration Authority                                                                                                             </t>
  </si>
  <si>
    <t>Order of assigned place of residence</t>
  </si>
  <si>
    <t>Iraqi</t>
  </si>
  <si>
    <t>Statistical data III. of forced measures according to the major citizenships                                                                                                                                    I-XI. 2015 - I-XI. 2016</t>
  </si>
  <si>
    <t>Turkish</t>
  </si>
  <si>
    <t>Albanian</t>
  </si>
  <si>
    <t>Changes in the number of the asylum seekers arriving in Hungary</t>
  </si>
  <si>
    <t>I-XI. 2015  -  I-XI. 2016</t>
  </si>
  <si>
    <t>Total number of registered asylum seekers</t>
  </si>
  <si>
    <t>European</t>
  </si>
  <si>
    <t>Non-European</t>
  </si>
  <si>
    <t>Total number of European asylum seekers in the percentage of all asylum seekers</t>
  </si>
  <si>
    <t>Total number of not European asylum seekers in the percentage of all asylum seekers</t>
  </si>
  <si>
    <t>Changes in the number of asylum applications I. according to the major citizenships
I-XI. 2016</t>
  </si>
  <si>
    <t>In the % of all the cases</t>
  </si>
  <si>
    <t>Somalian</t>
  </si>
  <si>
    <t>Bangladeshi</t>
  </si>
  <si>
    <t>Number of decisions made by the immigration authority
I-XI. 2015  -  I-XI. 2016</t>
  </si>
  <si>
    <t>Number of decisions made by the Asylum Authority</t>
  </si>
  <si>
    <t>Acknowledgement as refugee</t>
  </si>
  <si>
    <t>Acknowledgement as subsidiary protected person</t>
  </si>
  <si>
    <t>Acknowledgement as person authorised to stay</t>
  </si>
  <si>
    <t>Abolition</t>
  </si>
  <si>
    <t>Refusal</t>
  </si>
  <si>
    <t>Number of ordered detentions according to the major citizenships
I-XI. 2015 - I-XI. 2016</t>
  </si>
  <si>
    <t>Number of ordered detentions</t>
  </si>
  <si>
    <t>Deportation</t>
  </si>
  <si>
    <t>According to data of 30.11.2016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</si>
</sst>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\ ##0"/>
    <numFmt numFmtId="184" formatCode="_-* #,##0.000\ _F_t_-;\-* #,##0.000\ _F_t_-;_-* &quot;-&quot;??\ _F_t_-;_-@_-"/>
    <numFmt numFmtId="185" formatCode="_-* #,##0.0000\ _F_t_-;\-* #,##0.0000\ _F_t_-;_-* &quot;-&quot;??\ _F_t_-;_-@_-"/>
    <numFmt numFmtId="186" formatCode="_-* #,##0.00000\ _F_t_-;\-* #,##0.00000\ _F_t_-;_-* &quot;-&quot;??\ _F_t_-;_-@_-"/>
    <numFmt numFmtId="187" formatCode="_-* #,##0.000000\ _F_t_-;\-* #,##0.000000\ _F_t_-;_-* &quot;-&quot;??\ _F_t_-;_-@_-"/>
    <numFmt numFmtId="188" formatCode="_-* #,##0.0000000\ _F_t_-;\-* #,##0.0000000\ _F_t_-;_-* &quot;-&quot;??\ _F_t_-;_-@_-"/>
    <numFmt numFmtId="189" formatCode="_-* #,##0.00000000\ _F_t_-;\-* #,##0.00000000\ _F_t_-;_-* &quot;-&quot;??\ _F_t_-;_-@_-"/>
  </numFmts>
  <fonts count="5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sz val="18.25"/>
      <color indexed="8"/>
      <name val="Arial"/>
      <family val="0"/>
    </font>
    <font>
      <b/>
      <sz val="9.25"/>
      <color indexed="8"/>
      <name val="Times New Roman"/>
      <family val="0"/>
    </font>
    <font>
      <b/>
      <sz val="7.4"/>
      <color indexed="8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.5"/>
      <color indexed="8"/>
      <name val="Arial"/>
      <family val="0"/>
    </font>
    <font>
      <sz val="1"/>
      <color indexed="8"/>
      <name val="Times New Roman"/>
      <family val="0"/>
    </font>
    <font>
      <sz val="1.2"/>
      <color indexed="8"/>
      <name val="Arial"/>
      <family val="0"/>
    </font>
    <font>
      <sz val="14.75"/>
      <color indexed="8"/>
      <name val="Arial"/>
      <family val="0"/>
    </font>
    <font>
      <sz val="10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56" applyFont="1">
      <alignment/>
      <protection/>
    </xf>
    <xf numFmtId="3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7" borderId="10" xfId="0" applyFont="1" applyFill="1" applyBorder="1" applyAlignment="1">
      <alignment/>
    </xf>
    <xf numFmtId="0" fontId="17" fillId="23" borderId="11" xfId="0" applyFont="1" applyFill="1" applyBorder="1" applyAlignment="1">
      <alignment/>
    </xf>
    <xf numFmtId="10" fontId="17" fillId="23" borderId="12" xfId="0" applyNumberFormat="1" applyFont="1" applyFill="1" applyBorder="1" applyAlignment="1">
      <alignment/>
    </xf>
    <xf numFmtId="10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7" fillId="23" borderId="15" xfId="0" applyFont="1" applyFill="1" applyBorder="1" applyAlignment="1">
      <alignment horizontal="center"/>
    </xf>
    <xf numFmtId="10" fontId="18" fillId="0" borderId="14" xfId="0" applyNumberFormat="1" applyFont="1" applyBorder="1" applyAlignment="1">
      <alignment horizontal="center"/>
    </xf>
    <xf numFmtId="10" fontId="18" fillId="0" borderId="13" xfId="0" applyNumberFormat="1" applyFont="1" applyBorder="1" applyAlignment="1">
      <alignment horizontal="center"/>
    </xf>
    <xf numFmtId="10" fontId="18" fillId="0" borderId="14" xfId="0" applyNumberFormat="1" applyFont="1" applyBorder="1" applyAlignment="1">
      <alignment horizontal="center" vertical="center"/>
    </xf>
    <xf numFmtId="10" fontId="18" fillId="0" borderId="13" xfId="0" applyNumberFormat="1" applyFont="1" applyBorder="1" applyAlignment="1">
      <alignment horizontal="center" vertical="center"/>
    </xf>
    <xf numFmtId="10" fontId="16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3" fontId="17" fillId="23" borderId="17" xfId="0" applyNumberFormat="1" applyFont="1" applyFill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0" fontId="17" fillId="23" borderId="12" xfId="0" applyNumberFormat="1" applyFont="1" applyFill="1" applyBorder="1" applyAlignment="1">
      <alignment horizontal="center"/>
    </xf>
    <xf numFmtId="10" fontId="17" fillId="23" borderId="12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7" fillId="24" borderId="17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2" xfId="0" applyFont="1" applyBorder="1" applyAlignment="1">
      <alignment/>
    </xf>
    <xf numFmtId="10" fontId="18" fillId="0" borderId="25" xfId="0" applyNumberFormat="1" applyFont="1" applyBorder="1" applyAlignment="1">
      <alignment horizontal="center"/>
    </xf>
    <xf numFmtId="10" fontId="18" fillId="0" borderId="12" xfId="0" applyNumberFormat="1" applyFont="1" applyBorder="1" applyAlignment="1">
      <alignment horizontal="center"/>
    </xf>
    <xf numFmtId="0" fontId="17" fillId="23" borderId="22" xfId="0" applyFont="1" applyFill="1" applyBorder="1" applyAlignment="1">
      <alignment/>
    </xf>
    <xf numFmtId="10" fontId="17" fillId="23" borderId="18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wrapText="1"/>
    </xf>
    <xf numFmtId="10" fontId="17" fillId="0" borderId="11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26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8" fillId="0" borderId="0" xfId="56" applyFont="1">
      <alignment/>
      <protection/>
    </xf>
    <xf numFmtId="0" fontId="37" fillId="0" borderId="0" xfId="56" applyFont="1">
      <alignment/>
      <protection/>
    </xf>
    <xf numFmtId="0" fontId="38" fillId="0" borderId="0" xfId="56" applyFont="1" applyBorder="1" applyAlignment="1">
      <alignment wrapText="1"/>
      <protection/>
    </xf>
    <xf numFmtId="0" fontId="15" fillId="24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left" vertical="center"/>
    </xf>
    <xf numFmtId="0" fontId="14" fillId="0" borderId="0" xfId="0" applyFont="1" applyFill="1" applyAlignment="1">
      <alignment/>
    </xf>
    <xf numFmtId="0" fontId="16" fillId="0" borderId="0" xfId="0" applyFont="1" applyBorder="1" applyAlignment="1">
      <alignment horizontal="right"/>
    </xf>
    <xf numFmtId="0" fontId="17" fillId="24" borderId="22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30" xfId="0" applyFont="1" applyFill="1" applyBorder="1" applyAlignment="1">
      <alignment/>
    </xf>
    <xf numFmtId="0" fontId="17" fillId="7" borderId="10" xfId="0" applyFont="1" applyFill="1" applyBorder="1" applyAlignment="1">
      <alignment vertical="center"/>
    </xf>
    <xf numFmtId="0" fontId="17" fillId="23" borderId="15" xfId="0" applyFont="1" applyFill="1" applyBorder="1" applyAlignment="1">
      <alignment horizontal="center" vertical="center"/>
    </xf>
    <xf numFmtId="10" fontId="17" fillId="23" borderId="15" xfId="0" applyNumberFormat="1" applyFont="1" applyFill="1" applyBorder="1" applyAlignment="1">
      <alignment horizontal="center"/>
    </xf>
    <xf numFmtId="10" fontId="17" fillId="23" borderId="15" xfId="0" applyNumberFormat="1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7" fillId="24" borderId="11" xfId="0" applyFont="1" applyFill="1" applyBorder="1" applyAlignment="1">
      <alignment/>
    </xf>
    <xf numFmtId="0" fontId="17" fillId="7" borderId="31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center"/>
    </xf>
    <xf numFmtId="10" fontId="18" fillId="0" borderId="14" xfId="0" applyNumberFormat="1" applyFont="1" applyFill="1" applyBorder="1" applyAlignment="1">
      <alignment horizontal="center"/>
    </xf>
    <xf numFmtId="0" fontId="15" fillId="4" borderId="22" xfId="56" applyFont="1" applyFill="1" applyBorder="1" applyAlignment="1">
      <alignment horizontal="center" vertical="center"/>
      <protection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10" fontId="18" fillId="0" borderId="32" xfId="0" applyNumberFormat="1" applyFont="1" applyBorder="1" applyAlignment="1">
      <alignment horizontal="center"/>
    </xf>
    <xf numFmtId="0" fontId="17" fillId="24" borderId="33" xfId="0" applyFont="1" applyFill="1" applyBorder="1" applyAlignment="1">
      <alignment vertical="center"/>
    </xf>
    <xf numFmtId="10" fontId="18" fillId="0" borderId="15" xfId="0" applyNumberFormat="1" applyFont="1" applyFill="1" applyBorder="1" applyAlignment="1">
      <alignment horizontal="center"/>
    </xf>
    <xf numFmtId="10" fontId="18" fillId="24" borderId="12" xfId="0" applyNumberFormat="1" applyFont="1" applyFill="1" applyBorder="1" applyAlignment="1">
      <alignment/>
    </xf>
    <xf numFmtId="10" fontId="18" fillId="0" borderId="34" xfId="0" applyNumberFormat="1" applyFont="1" applyBorder="1" applyAlignment="1">
      <alignment horizontal="center"/>
    </xf>
    <xf numFmtId="10" fontId="18" fillId="24" borderId="29" xfId="0" applyNumberFormat="1" applyFont="1" applyFill="1" applyBorder="1" applyAlignment="1">
      <alignment/>
    </xf>
    <xf numFmtId="10" fontId="18" fillId="24" borderId="25" xfId="0" applyNumberFormat="1" applyFont="1" applyFill="1" applyBorder="1" applyAlignment="1">
      <alignment/>
    </xf>
    <xf numFmtId="10" fontId="18" fillId="24" borderId="11" xfId="0" applyNumberFormat="1" applyFont="1" applyFill="1" applyBorder="1" applyAlignment="1">
      <alignment/>
    </xf>
    <xf numFmtId="0" fontId="15" fillId="7" borderId="26" xfId="56" applyFont="1" applyFill="1" applyBorder="1">
      <alignment/>
      <protection/>
    </xf>
    <xf numFmtId="0" fontId="15" fillId="7" borderId="20" xfId="56" applyFont="1" applyFill="1" applyBorder="1">
      <alignment/>
      <protection/>
    </xf>
    <xf numFmtId="172" fontId="15" fillId="7" borderId="20" xfId="56" applyNumberFormat="1" applyFont="1" applyFill="1" applyBorder="1" applyAlignment="1">
      <alignment horizontal="left"/>
      <protection/>
    </xf>
    <xf numFmtId="0" fontId="15" fillId="7" borderId="24" xfId="56" applyFont="1" applyFill="1" applyBorder="1" applyAlignment="1">
      <alignment wrapText="1"/>
      <protection/>
    </xf>
    <xf numFmtId="3" fontId="40" fillId="23" borderId="22" xfId="56" applyNumberFormat="1" applyFont="1" applyFill="1" applyBorder="1" applyAlignment="1">
      <alignment horizontal="left" wrapText="1"/>
      <protection/>
    </xf>
    <xf numFmtId="3" fontId="40" fillId="23" borderId="35" xfId="56" applyNumberFormat="1" applyFont="1" applyFill="1" applyBorder="1" applyAlignment="1">
      <alignment horizontal="center" wrapText="1"/>
      <protection/>
    </xf>
    <xf numFmtId="0" fontId="15" fillId="23" borderId="18" xfId="56" applyFont="1" applyFill="1" applyBorder="1" applyAlignment="1">
      <alignment horizontal="center"/>
      <protection/>
    </xf>
    <xf numFmtId="10" fontId="18" fillId="0" borderId="36" xfId="0" applyNumberFormat="1" applyFont="1" applyBorder="1" applyAlignment="1">
      <alignment horizontal="center"/>
    </xf>
    <xf numFmtId="10" fontId="18" fillId="0" borderId="37" xfId="0" applyNumberFormat="1" applyFont="1" applyBorder="1" applyAlignment="1">
      <alignment horizontal="center"/>
    </xf>
    <xf numFmtId="10" fontId="18" fillId="0" borderId="38" xfId="0" applyNumberFormat="1" applyFont="1" applyBorder="1" applyAlignment="1">
      <alignment horizontal="center"/>
    </xf>
    <xf numFmtId="10" fontId="17" fillId="24" borderId="18" xfId="0" applyNumberFormat="1" applyFont="1" applyFill="1" applyBorder="1" applyAlignment="1">
      <alignment horizontal="center"/>
    </xf>
    <xf numFmtId="10" fontId="18" fillId="0" borderId="16" xfId="0" applyNumberFormat="1" applyFont="1" applyBorder="1" applyAlignment="1">
      <alignment horizontal="center"/>
    </xf>
    <xf numFmtId="3" fontId="40" fillId="0" borderId="0" xfId="56" applyNumberFormat="1" applyFont="1" applyFill="1" applyBorder="1" applyAlignment="1">
      <alignment horizontal="left" wrapText="1"/>
      <protection/>
    </xf>
    <xf numFmtId="3" fontId="40" fillId="0" borderId="0" xfId="56" applyNumberFormat="1" applyFont="1" applyFill="1" applyBorder="1" applyAlignment="1">
      <alignment horizontal="center" wrapText="1"/>
      <protection/>
    </xf>
    <xf numFmtId="0" fontId="15" fillId="0" borderId="0" xfId="56" applyFont="1" applyFill="1" applyBorder="1" applyAlignment="1">
      <alignment horizontal="center"/>
      <protection/>
    </xf>
    <xf numFmtId="3" fontId="16" fillId="0" borderId="15" xfId="0" applyNumberFormat="1" applyFont="1" applyBorder="1" applyAlignment="1">
      <alignment horizontal="center"/>
    </xf>
    <xf numFmtId="10" fontId="16" fillId="0" borderId="12" xfId="0" applyNumberFormat="1" applyFont="1" applyBorder="1" applyAlignment="1">
      <alignment/>
    </xf>
    <xf numFmtId="3" fontId="17" fillId="24" borderId="3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8" fillId="0" borderId="3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3" fontId="17" fillId="23" borderId="15" xfId="0" applyNumberFormat="1" applyFont="1" applyFill="1" applyBorder="1" applyAlignment="1">
      <alignment horizontal="center"/>
    </xf>
    <xf numFmtId="10" fontId="17" fillId="23" borderId="17" xfId="0" applyNumberFormat="1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 vertical="center" wrapText="1"/>
    </xf>
    <xf numFmtId="3" fontId="17" fillId="24" borderId="12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3" fontId="18" fillId="0" borderId="11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8" fillId="0" borderId="23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37" fillId="0" borderId="42" xfId="56" applyNumberFormat="1" applyFont="1" applyFill="1" applyBorder="1" applyAlignment="1">
      <alignment horizontal="center"/>
      <protection/>
    </xf>
    <xf numFmtId="3" fontId="37" fillId="0" borderId="43" xfId="56" applyNumberFormat="1" applyFont="1" applyFill="1" applyBorder="1" applyAlignment="1">
      <alignment horizontal="center"/>
      <protection/>
    </xf>
    <xf numFmtId="3" fontId="37" fillId="0" borderId="43" xfId="56" applyNumberFormat="1" applyFont="1" applyFill="1" applyBorder="1" applyAlignment="1">
      <alignment horizontal="center" wrapText="1"/>
      <protection/>
    </xf>
    <xf numFmtId="3" fontId="37" fillId="0" borderId="44" xfId="56" applyNumberFormat="1" applyFont="1" applyFill="1" applyBorder="1" applyAlignment="1">
      <alignment horizontal="center" wrapText="1"/>
      <protection/>
    </xf>
    <xf numFmtId="0" fontId="16" fillId="0" borderId="37" xfId="56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/>
      <protection/>
    </xf>
    <xf numFmtId="0" fontId="16" fillId="0" borderId="13" xfId="63" applyNumberFormat="1" applyFont="1" applyFill="1" applyBorder="1" applyAlignment="1">
      <alignment horizontal="center"/>
    </xf>
    <xf numFmtId="0" fontId="16" fillId="0" borderId="36" xfId="56" applyFont="1" applyFill="1" applyBorder="1" applyAlignment="1">
      <alignment horizontal="center"/>
      <protection/>
    </xf>
    <xf numFmtId="3" fontId="18" fillId="0" borderId="30" xfId="0" applyNumberFormat="1" applyFont="1" applyFill="1" applyBorder="1" applyAlignment="1">
      <alignment horizontal="center"/>
    </xf>
    <xf numFmtId="0" fontId="17" fillId="24" borderId="28" xfId="0" applyFont="1" applyFill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15" fillId="24" borderId="17" xfId="0" applyFont="1" applyFill="1" applyBorder="1" applyAlignment="1">
      <alignment horizontal="center" vertical="center" wrapText="1"/>
    </xf>
    <xf numFmtId="0" fontId="17" fillId="24" borderId="45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5" fillId="7" borderId="31" xfId="0" applyFont="1" applyFill="1" applyBorder="1" applyAlignment="1">
      <alignment/>
    </xf>
    <xf numFmtId="0" fontId="15" fillId="23" borderId="47" xfId="0" applyFont="1" applyFill="1" applyBorder="1" applyAlignment="1">
      <alignment/>
    </xf>
    <xf numFmtId="0" fontId="17" fillId="7" borderId="46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24" borderId="33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24" borderId="53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48" xfId="0" applyFont="1" applyBorder="1" applyAlignment="1">
      <alignment horizontal="center" wrapText="1"/>
    </xf>
    <xf numFmtId="0" fontId="17" fillId="0" borderId="4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25" borderId="56" xfId="0" applyFont="1" applyFill="1" applyBorder="1" applyAlignment="1">
      <alignment horizontal="center" vertical="center" wrapText="1"/>
    </xf>
    <xf numFmtId="0" fontId="17" fillId="25" borderId="30" xfId="0" applyFont="1" applyFill="1" applyBorder="1" applyAlignment="1">
      <alignment horizontal="center" vertical="center" wrapText="1"/>
    </xf>
    <xf numFmtId="0" fontId="17" fillId="25" borderId="57" xfId="0" applyFont="1" applyFill="1" applyBorder="1" applyAlignment="1">
      <alignment horizontal="center" vertical="center" wrapText="1"/>
    </xf>
    <xf numFmtId="0" fontId="17" fillId="25" borderId="40" xfId="0" applyFont="1" applyFill="1" applyBorder="1" applyAlignment="1">
      <alignment horizontal="center" vertical="center" wrapText="1"/>
    </xf>
    <xf numFmtId="0" fontId="17" fillId="25" borderId="58" xfId="0" applyFont="1" applyFill="1" applyBorder="1" applyAlignment="1">
      <alignment horizontal="center" vertical="center" wrapText="1"/>
    </xf>
    <xf numFmtId="0" fontId="17" fillId="25" borderId="59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wrapText="1"/>
    </xf>
    <xf numFmtId="0" fontId="16" fillId="24" borderId="3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55" xfId="0" applyFont="1" applyBorder="1" applyAlignment="1">
      <alignment horizontal="center" wrapText="1"/>
    </xf>
    <xf numFmtId="0" fontId="15" fillId="4" borderId="22" xfId="56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91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2!$C$10</c:f>
              <c:strCache>
                <c:ptCount val="1"/>
                <c:pt idx="0">
                  <c:v>I-XI.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2!$C$11:$C$15</c:f>
              <c:numCache/>
            </c:numRef>
          </c:val>
          <c:shape val="box"/>
        </c:ser>
        <c:ser>
          <c:idx val="1"/>
          <c:order val="1"/>
          <c:tx>
            <c:strRef>
              <c:f>2!$D$10</c:f>
              <c:strCache>
                <c:ptCount val="1"/>
                <c:pt idx="0">
                  <c:v>I-XI.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2!$B$11:$B$15</c:f>
              <c:strCache/>
            </c:strRef>
          </c:cat>
          <c:val>
            <c:numRef>
              <c:f>2!$D$11:$D$15</c:f>
              <c:numCache/>
            </c:numRef>
          </c:val>
          <c:shape val="box"/>
        </c:ser>
        <c:shape val="box"/>
        <c:axId val="25344243"/>
        <c:axId val="26771596"/>
      </c:bar3D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25344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25"/>
          <c:y val="0.9"/>
          <c:w val="0.560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Number of submitted applications I-XI.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Number of submitted applications I-XI. 2016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39617773"/>
        <c:axId val="21015638"/>
      </c:bar3D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3961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9067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7175"/>
          <c:y val="0.00475"/>
          <c:w val="0.8425"/>
          <c:h val="0.94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4!$C$7</c:f>
              <c:strCache>
                <c:ptCount val="1"/>
                <c:pt idx="0">
                  <c:v>I-XI.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4!$C$8:$C$14</c:f>
              <c:numCache/>
            </c:numRef>
          </c:val>
          <c:shape val="box"/>
        </c:ser>
        <c:ser>
          <c:idx val="1"/>
          <c:order val="1"/>
          <c:tx>
            <c:strRef>
              <c:f>4!$E$7</c:f>
              <c:strCache>
                <c:ptCount val="1"/>
                <c:pt idx="0">
                  <c:v>I-XI.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4!$B$8:$B$14</c:f>
              <c:strCache/>
            </c:strRef>
          </c:cat>
          <c:val>
            <c:numRef>
              <c:f>4!$E$8:$E$14</c:f>
              <c:numCache/>
            </c:numRef>
          </c:val>
          <c:shape val="box"/>
        </c:ser>
        <c:shape val="box"/>
        <c:axId val="54923015"/>
        <c:axId val="24545088"/>
      </c:bar3D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2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93475"/>
          <c:w val="0.54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579201"/>
        <c:axId val="41995082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425"/>
          <c:w val="0.985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I-XI.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I-XI.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42411419"/>
        <c:axId val="46158452"/>
      </c:bar3D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01225"/>
          <c:w val="0.63025"/>
          <c:h val="0.836"/>
        </c:manualLayout>
      </c:layout>
      <c:pie3DChart>
        <c:varyColors val="1"/>
        <c:ser>
          <c:idx val="0"/>
          <c:order val="0"/>
          <c:tx>
            <c:strRef>
              <c:f>9!$B$8:$B$18</c:f>
              <c:strCache>
                <c:ptCount val="1"/>
                <c:pt idx="0">
                  <c:v>Afghan Syrian Pakistani Iraqi Iranian Moroccan Algerian Turkish Somalian Bangladeshi other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9!$B$8:$B$19</c:f>
              <c:strCache/>
            </c:strRef>
          </c:cat>
          <c:val>
            <c:numRef>
              <c:f>9!$C$8:$C$18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155"/>
          <c:w val="0.774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02225"/>
          <c:w val="0.97125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'10'!$C$8</c:f>
              <c:strCache>
                <c:ptCount val="1"/>
                <c:pt idx="0">
                  <c:v>I-XI.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'10'!$C$9:$C$13</c:f>
              <c:numCache/>
            </c:numRef>
          </c:val>
          <c:shape val="box"/>
        </c:ser>
        <c:ser>
          <c:idx val="1"/>
          <c:order val="1"/>
          <c:tx>
            <c:strRef>
              <c:f>'10'!$D$8</c:f>
              <c:strCache>
                <c:ptCount val="1"/>
                <c:pt idx="0">
                  <c:v>I-XI.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'10'!$B$9:$B$13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hape val="box"/>
        <c:axId val="12772885"/>
        <c:axId val="47847102"/>
      </c:bar3D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645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"/>
          <c:y val="0.9395"/>
          <c:w val="0.338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9"/>
          <c:y val="0.0265"/>
          <c:w val="0.934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'11'!$C$8</c:f>
              <c:strCache>
                <c:ptCount val="1"/>
                <c:pt idx="0">
                  <c:v>I-XI.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'11'!$B$9:$B$17</c:f>
              <c:strCache/>
            </c:strRef>
          </c:cat>
          <c:val>
            <c:numRef>
              <c:f>'11'!$C$9:$C$17</c:f>
              <c:numCache/>
            </c:numRef>
          </c:val>
        </c:ser>
        <c:ser>
          <c:idx val="1"/>
          <c:order val="1"/>
          <c:tx>
            <c:strRef>
              <c:f>'11'!$D$8</c:f>
              <c:strCache>
                <c:ptCount val="1"/>
                <c:pt idx="0">
                  <c:v>I-XI.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'11'!$B$9:$B$17</c:f>
              <c:strCache/>
            </c:strRef>
          </c:cat>
          <c:val>
            <c:numRef>
              <c:f>'11'!$D$9:$D$17</c:f>
              <c:numCache/>
            </c:numRef>
          </c:val>
        </c:ser>
        <c:axId val="27970735"/>
        <c:axId val="50410024"/>
      </c:bar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425"/>
          <c:y val="0.92375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5</xdr:row>
      <xdr:rowOff>114300</xdr:rowOff>
    </xdr:from>
    <xdr:to>
      <xdr:col>8</xdr:col>
      <xdr:colOff>133350</xdr:colOff>
      <xdr:row>27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19200"/>
          <a:ext cx="5829300" cy="3467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47625</xdr:rowOff>
    </xdr:from>
    <xdr:to>
      <xdr:col>5</xdr:col>
      <xdr:colOff>47625</xdr:colOff>
      <xdr:row>43</xdr:row>
      <xdr:rowOff>28575</xdr:rowOff>
    </xdr:to>
    <xdr:graphicFrame>
      <xdr:nvGraphicFramePr>
        <xdr:cNvPr id="1" name="Diagram 1"/>
        <xdr:cNvGraphicFramePr/>
      </xdr:nvGraphicFramePr>
      <xdr:xfrm>
        <a:off x="171450" y="4762500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85725</xdr:rowOff>
    </xdr:from>
    <xdr:to>
      <xdr:col>7</xdr:col>
      <xdr:colOff>314325</xdr:colOff>
      <xdr:row>48</xdr:row>
      <xdr:rowOff>142875</xdr:rowOff>
    </xdr:to>
    <xdr:graphicFrame>
      <xdr:nvGraphicFramePr>
        <xdr:cNvPr id="1" name="Diagram 1"/>
        <xdr:cNvGraphicFramePr/>
      </xdr:nvGraphicFramePr>
      <xdr:xfrm>
        <a:off x="152400" y="5543550"/>
        <a:ext cx="7610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142875</xdr:rowOff>
    </xdr:from>
    <xdr:to>
      <xdr:col>6</xdr:col>
      <xdr:colOff>514350</xdr:colOff>
      <xdr:row>42</xdr:row>
      <xdr:rowOff>47625</xdr:rowOff>
    </xdr:to>
    <xdr:graphicFrame>
      <xdr:nvGraphicFramePr>
        <xdr:cNvPr id="1" name="Diagram 1"/>
        <xdr:cNvGraphicFramePr/>
      </xdr:nvGraphicFramePr>
      <xdr:xfrm>
        <a:off x="142875" y="4467225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133350</xdr:rowOff>
    </xdr:from>
    <xdr:to>
      <xdr:col>8</xdr:col>
      <xdr:colOff>238125</xdr:colOff>
      <xdr:row>43</xdr:row>
      <xdr:rowOff>123825</xdr:rowOff>
    </xdr:to>
    <xdr:graphicFrame>
      <xdr:nvGraphicFramePr>
        <xdr:cNvPr id="1" name="Diagram 1027"/>
        <xdr:cNvGraphicFramePr/>
      </xdr:nvGraphicFramePr>
      <xdr:xfrm>
        <a:off x="133350" y="4686300"/>
        <a:ext cx="80676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>
      <xdr:nvGraphicFramePr>
        <xdr:cNvPr id="1" name="Diagram 1"/>
        <xdr:cNvGraphicFramePr/>
      </xdr:nvGraphicFramePr>
      <xdr:xfrm>
        <a:off x="466725" y="8029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962525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5</xdr:col>
      <xdr:colOff>628650</xdr:colOff>
      <xdr:row>41</xdr:row>
      <xdr:rowOff>180975</xdr:rowOff>
    </xdr:to>
    <xdr:graphicFrame>
      <xdr:nvGraphicFramePr>
        <xdr:cNvPr id="1" name="Diagram 1"/>
        <xdr:cNvGraphicFramePr/>
      </xdr:nvGraphicFramePr>
      <xdr:xfrm>
        <a:off x="85725" y="5067300"/>
        <a:ext cx="5972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0.43775</cdr:x>
      <cdr:y>0.56125</cdr:y>
    </cdr:from>
    <cdr:to>
      <cdr:x>0.463</cdr:x>
      <cdr:y>0.6095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52800" y="242887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0</xdr:rowOff>
    </xdr:from>
    <xdr:to>
      <xdr:col>1</xdr:col>
      <xdr:colOff>1181100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560070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28575</xdr:rowOff>
    </xdr:from>
    <xdr:to>
      <xdr:col>6</xdr:col>
      <xdr:colOff>619125</xdr:colOff>
      <xdr:row>37</xdr:row>
      <xdr:rowOff>161925</xdr:rowOff>
    </xdr:to>
    <xdr:graphicFrame>
      <xdr:nvGraphicFramePr>
        <xdr:cNvPr id="2" name="Diagram 2"/>
        <xdr:cNvGraphicFramePr/>
      </xdr:nvGraphicFramePr>
      <xdr:xfrm>
        <a:off x="66675" y="4429125"/>
        <a:ext cx="7667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11ajvh\Local%20Settings\Temporary%20Internet%20Files\OLK132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15" zoomScaleNormal="115" zoomScaleSheetLayoutView="90" zoomScalePageLayoutView="0" workbookViewId="0" topLeftCell="A1">
      <selection activeCell="I48" sqref="I48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1" spans="2:8" ht="14.25">
      <c r="B1" s="85"/>
      <c r="C1" s="85"/>
      <c r="D1" s="85"/>
      <c r="E1" s="85"/>
      <c r="F1" s="85"/>
      <c r="G1" s="85"/>
      <c r="H1" s="85"/>
    </row>
    <row r="2" spans="2:8" ht="14.25">
      <c r="B2" s="85"/>
      <c r="C2" s="85"/>
      <c r="D2" s="85"/>
      <c r="E2" s="85"/>
      <c r="F2" s="85"/>
      <c r="G2" s="85"/>
      <c r="H2" s="85"/>
    </row>
    <row r="3" spans="1:10" s="4" customFormat="1" ht="33">
      <c r="A3" s="182" t="s">
        <v>2</v>
      </c>
      <c r="B3" s="183"/>
      <c r="C3" s="183"/>
      <c r="D3" s="183"/>
      <c r="E3" s="183"/>
      <c r="F3" s="183"/>
      <c r="G3" s="183"/>
      <c r="H3" s="183"/>
      <c r="I3" s="182"/>
      <c r="J3" s="82"/>
    </row>
    <row r="11" ht="12.75">
      <c r="H11" t="s">
        <v>0</v>
      </c>
    </row>
    <row r="32" spans="1:10" ht="35.25" customHeight="1">
      <c r="A32" s="180" t="s">
        <v>3</v>
      </c>
      <c r="B32" s="180"/>
      <c r="C32" s="180"/>
      <c r="D32" s="180"/>
      <c r="E32" s="180"/>
      <c r="F32" s="180"/>
      <c r="G32" s="180"/>
      <c r="H32" s="180"/>
      <c r="I32" s="180"/>
      <c r="J32" s="80"/>
    </row>
    <row r="33" ht="19.5" customHeight="1"/>
    <row r="34" spans="1:10" ht="39" customHeight="1">
      <c r="A34" s="181" t="s">
        <v>4</v>
      </c>
      <c r="B34" s="181"/>
      <c r="C34" s="181"/>
      <c r="D34" s="181"/>
      <c r="E34" s="181"/>
      <c r="F34" s="181"/>
      <c r="G34" s="181"/>
      <c r="H34" s="181"/>
      <c r="I34" s="181"/>
      <c r="J34" s="81"/>
    </row>
    <row r="38" ht="12.75">
      <c r="I38" t="s">
        <v>0</v>
      </c>
    </row>
    <row r="40" spans="4:7" ht="12.75">
      <c r="D40" t="s">
        <v>1</v>
      </c>
      <c r="G40" t="s">
        <v>0</v>
      </c>
    </row>
    <row r="43" ht="12.75">
      <c r="H43" t="s">
        <v>0</v>
      </c>
    </row>
  </sheetData>
  <sheetProtection/>
  <mergeCells count="3">
    <mergeCell ref="A32:I32"/>
    <mergeCell ref="A34:I34"/>
    <mergeCell ref="A3:I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79"/>
  <sheetViews>
    <sheetView zoomScaleSheetLayoutView="100" zoomScalePageLayoutView="0" workbookViewId="0" topLeftCell="A1">
      <selection activeCell="G45" sqref="G45"/>
    </sheetView>
  </sheetViews>
  <sheetFormatPr defaultColWidth="9.00390625" defaultRowHeight="12.75"/>
  <cols>
    <col min="1" max="1" width="16.00390625" style="0" customWidth="1"/>
    <col min="2" max="2" width="18.375" style="0" customWidth="1"/>
    <col min="3" max="3" width="11.625" style="0" customWidth="1"/>
    <col min="4" max="4" width="19.25390625" style="0" customWidth="1"/>
    <col min="5" max="5" width="6.00390625" style="0" customWidth="1"/>
  </cols>
  <sheetData>
    <row r="2" ht="13.5" thickBot="1"/>
    <row r="3" spans="1:6" ht="55.5" customHeight="1" thickBot="1">
      <c r="A3" s="213" t="s">
        <v>77</v>
      </c>
      <c r="B3" s="214"/>
      <c r="C3" s="214"/>
      <c r="D3" s="214"/>
      <c r="E3" s="214"/>
      <c r="F3" s="215"/>
    </row>
    <row r="4" spans="2:4" ht="14.25">
      <c r="B4" s="86"/>
      <c r="C4" s="86"/>
      <c r="D4" s="86"/>
    </row>
    <row r="5" spans="2:4" ht="14.25">
      <c r="B5" s="86"/>
      <c r="C5" s="86"/>
      <c r="D5" s="86"/>
    </row>
    <row r="6" spans="2:4" ht="18" customHeight="1" thickBot="1">
      <c r="B6" s="95"/>
      <c r="C6" s="96"/>
      <c r="D6" s="96"/>
    </row>
    <row r="7" spans="2:4" ht="54.75" customHeight="1">
      <c r="B7" s="176" t="s">
        <v>51</v>
      </c>
      <c r="C7" s="94" t="s">
        <v>33</v>
      </c>
      <c r="D7" s="105" t="s">
        <v>78</v>
      </c>
    </row>
    <row r="8" spans="2:4" ht="15">
      <c r="B8" s="9" t="s">
        <v>59</v>
      </c>
      <c r="C8" s="14">
        <v>10831</v>
      </c>
      <c r="D8" s="17">
        <f>C8/C$19</f>
        <v>0.37603721834531123</v>
      </c>
    </row>
    <row r="9" spans="2:4" ht="15">
      <c r="B9" s="9" t="s">
        <v>56</v>
      </c>
      <c r="C9" s="14">
        <v>4821</v>
      </c>
      <c r="D9" s="17">
        <f aca="true" t="shared" si="0" ref="D9:D18">C9/C$19</f>
        <v>0.16737839808353297</v>
      </c>
    </row>
    <row r="10" spans="2:4" ht="15">
      <c r="B10" s="9" t="s">
        <v>60</v>
      </c>
      <c r="C10" s="14">
        <v>3819</v>
      </c>
      <c r="D10" s="17">
        <f t="shared" si="0"/>
        <v>0.13259035517133633</v>
      </c>
    </row>
    <row r="11" spans="2:4" ht="15">
      <c r="B11" s="9" t="s">
        <v>66</v>
      </c>
      <c r="C11" s="14">
        <v>3396</v>
      </c>
      <c r="D11" s="17">
        <f t="shared" si="0"/>
        <v>0.11790438495990001</v>
      </c>
    </row>
    <row r="12" spans="2:4" ht="15">
      <c r="B12" s="9" t="s">
        <v>61</v>
      </c>
      <c r="C12" s="14">
        <v>1265</v>
      </c>
      <c r="D12" s="17">
        <f t="shared" si="0"/>
        <v>0.043919036211505745</v>
      </c>
    </row>
    <row r="13" spans="2:4" ht="15">
      <c r="B13" s="9" t="s">
        <v>53</v>
      </c>
      <c r="C13" s="14">
        <v>1023</v>
      </c>
      <c r="D13" s="17">
        <f t="shared" si="0"/>
        <v>0.03551713363191334</v>
      </c>
    </row>
    <row r="14" spans="2:4" ht="15">
      <c r="B14" s="9" t="s">
        <v>54</v>
      </c>
      <c r="C14" s="14">
        <v>663</v>
      </c>
      <c r="D14" s="17">
        <f t="shared" si="0"/>
        <v>0.02301843557962712</v>
      </c>
    </row>
    <row r="15" spans="2:4" ht="15">
      <c r="B15" s="9" t="s">
        <v>68</v>
      </c>
      <c r="C15" s="14">
        <v>423</v>
      </c>
      <c r="D15" s="17">
        <f t="shared" si="0"/>
        <v>0.014685970211436309</v>
      </c>
    </row>
    <row r="16" spans="2:4" ht="15">
      <c r="B16" s="9" t="s">
        <v>79</v>
      </c>
      <c r="C16" s="14">
        <v>329</v>
      </c>
      <c r="D16" s="17">
        <f t="shared" si="0"/>
        <v>0.011422421275561574</v>
      </c>
    </row>
    <row r="17" spans="2:4" ht="15">
      <c r="B17" s="9" t="s">
        <v>80</v>
      </c>
      <c r="C17" s="14">
        <v>277</v>
      </c>
      <c r="D17" s="17">
        <f t="shared" si="0"/>
        <v>0.00961705377912023</v>
      </c>
    </row>
    <row r="18" spans="2:4" ht="15">
      <c r="B18" s="9" t="s">
        <v>57</v>
      </c>
      <c r="C18" s="101">
        <v>1956</v>
      </c>
      <c r="D18" s="17">
        <f t="shared" si="0"/>
        <v>0.06790959275075513</v>
      </c>
    </row>
    <row r="19" spans="2:4" ht="15" thickBot="1">
      <c r="B19" s="10" t="s">
        <v>21</v>
      </c>
      <c r="C19" s="136">
        <f>SUM(C8:C18)</f>
        <v>28803</v>
      </c>
      <c r="D19" s="38">
        <f>C19/C$19</f>
        <v>1</v>
      </c>
    </row>
    <row r="20" spans="2:4" ht="15">
      <c r="B20" s="8"/>
      <c r="C20" s="97"/>
      <c r="D20" s="8"/>
    </row>
    <row r="21" spans="2:4" ht="15">
      <c r="B21" s="8"/>
      <c r="C21" s="98"/>
      <c r="D21" s="8"/>
    </row>
    <row r="22" spans="2:4" ht="15">
      <c r="B22" s="8"/>
      <c r="C22" s="8"/>
      <c r="D22" s="8"/>
    </row>
    <row r="23" spans="2:4" ht="15">
      <c r="B23" s="8"/>
      <c r="C23" s="8"/>
      <c r="D23" s="8"/>
    </row>
    <row r="24" spans="2:4" ht="15">
      <c r="B24" s="8"/>
      <c r="C24" s="8"/>
      <c r="D24" s="8"/>
    </row>
    <row r="25" spans="2:4" ht="15">
      <c r="B25" s="8"/>
      <c r="C25" s="8"/>
      <c r="D25" s="8"/>
    </row>
    <row r="26" spans="2:4" ht="15">
      <c r="B26" s="8"/>
      <c r="C26" s="8"/>
      <c r="D26" s="8"/>
    </row>
    <row r="27" spans="2:4" ht="15">
      <c r="B27" s="8"/>
      <c r="C27" s="8"/>
      <c r="D27" s="8"/>
    </row>
    <row r="28" spans="2:4" ht="15">
      <c r="B28" s="8"/>
      <c r="C28" s="8"/>
      <c r="D28" s="8"/>
    </row>
    <row r="29" spans="2:4" ht="15">
      <c r="B29" s="8"/>
      <c r="C29" s="8"/>
      <c r="D29" s="8"/>
    </row>
    <row r="30" spans="2:4" ht="15">
      <c r="B30" s="8"/>
      <c r="C30" s="8"/>
      <c r="D30" s="8"/>
    </row>
    <row r="31" spans="2:4" ht="15">
      <c r="B31" s="8"/>
      <c r="C31" s="8"/>
      <c r="D31" s="8"/>
    </row>
    <row r="32" spans="2:4" ht="15">
      <c r="B32" s="8"/>
      <c r="C32" s="8"/>
      <c r="D32" s="8"/>
    </row>
    <row r="33" spans="2:4" ht="15">
      <c r="B33" s="8"/>
      <c r="C33" s="8"/>
      <c r="D33" s="8"/>
    </row>
    <row r="34" spans="2:4" ht="15">
      <c r="B34" s="8"/>
      <c r="C34" s="8"/>
      <c r="D34" s="8"/>
    </row>
    <row r="35" spans="2:4" ht="15">
      <c r="B35" s="8"/>
      <c r="C35" s="8"/>
      <c r="D35" s="8"/>
    </row>
    <row r="36" spans="2:4" ht="15">
      <c r="B36" s="8"/>
      <c r="C36" s="8"/>
      <c r="D36" s="8"/>
    </row>
    <row r="37" spans="2:4" ht="15">
      <c r="B37" s="8"/>
      <c r="C37" s="8"/>
      <c r="D37" s="8"/>
    </row>
    <row r="38" spans="2:4" ht="15">
      <c r="B38" s="8"/>
      <c r="C38" s="8"/>
      <c r="D38" s="8"/>
    </row>
    <row r="39" spans="2:4" ht="15">
      <c r="B39" s="8"/>
      <c r="C39" s="8"/>
      <c r="D39" s="8"/>
    </row>
    <row r="40" spans="2:4" ht="15">
      <c r="B40" s="8"/>
      <c r="C40" s="8"/>
      <c r="D40" s="8"/>
    </row>
    <row r="41" spans="2:4" ht="15">
      <c r="B41" s="8"/>
      <c r="C41" s="8"/>
      <c r="D41" s="8"/>
    </row>
    <row r="42" spans="2:4" ht="15">
      <c r="B42" s="8"/>
      <c r="C42" s="8"/>
      <c r="D42" s="8"/>
    </row>
    <row r="43" spans="2:4" ht="15">
      <c r="B43" s="8"/>
      <c r="C43" s="8"/>
      <c r="D43" s="8"/>
    </row>
    <row r="44" spans="2:4" ht="15">
      <c r="B44" s="8"/>
      <c r="C44" s="8"/>
      <c r="D44" s="8"/>
    </row>
    <row r="45" spans="2:4" ht="15">
      <c r="B45" s="8"/>
      <c r="C45" s="8"/>
      <c r="D45" s="8"/>
    </row>
    <row r="46" spans="2:4" ht="15">
      <c r="B46" s="8"/>
      <c r="C46" s="8"/>
      <c r="D46" s="8"/>
    </row>
    <row r="47" spans="2:4" ht="15">
      <c r="B47" s="8"/>
      <c r="C47" s="8"/>
      <c r="D47" s="8"/>
    </row>
    <row r="48" spans="2:4" ht="15">
      <c r="B48" s="8"/>
      <c r="C48" s="8"/>
      <c r="D48" s="8"/>
    </row>
    <row r="49" spans="2:4" ht="15">
      <c r="B49" s="8"/>
      <c r="C49" s="8"/>
      <c r="D49" s="8"/>
    </row>
    <row r="50" ht="15.75" customHeight="1"/>
    <row r="51" ht="12.75" customHeight="1"/>
    <row r="52" ht="18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2:4" ht="15">
      <c r="B61" s="8"/>
      <c r="C61" s="8"/>
      <c r="D61" s="8"/>
    </row>
    <row r="62" spans="2:4" ht="15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76" spans="2:4" ht="15">
      <c r="B76" s="8"/>
      <c r="C76" s="8"/>
      <c r="D76" s="8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</sheetData>
  <sheetProtection/>
  <mergeCells count="1">
    <mergeCell ref="A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2"/>
  <sheetViews>
    <sheetView zoomScaleSheetLayoutView="100" zoomScalePageLayoutView="0" workbookViewId="0" topLeftCell="A1">
      <selection activeCell="G44" sqref="G44"/>
    </sheetView>
  </sheetViews>
  <sheetFormatPr defaultColWidth="9.00390625" defaultRowHeight="12.75"/>
  <cols>
    <col min="1" max="1" width="9.375" style="27" customWidth="1"/>
    <col min="2" max="2" width="32.125" style="27" customWidth="1"/>
    <col min="3" max="3" width="12.875" style="27" customWidth="1"/>
    <col min="4" max="4" width="12.375" style="27" customWidth="1"/>
    <col min="5" max="5" width="10.25390625" style="27" customWidth="1"/>
    <col min="6" max="6" width="16.375" style="27" customWidth="1"/>
    <col min="7" max="7" width="9.25390625" style="27" customWidth="1"/>
    <col min="8" max="8" width="8.00390625" style="27" customWidth="1"/>
    <col min="9" max="9" width="20.875" style="27" bestFit="1" customWidth="1"/>
    <col min="10" max="11" width="14.125" style="27" bestFit="1" customWidth="1"/>
    <col min="12" max="16384" width="9.125" style="27" customWidth="1"/>
  </cols>
  <sheetData>
    <row r="3" spans="1:8" s="71" customFormat="1" ht="33" customHeight="1">
      <c r="A3" s="70"/>
      <c r="B3" s="220" t="s">
        <v>81</v>
      </c>
      <c r="C3" s="221"/>
      <c r="D3" s="221"/>
      <c r="E3" s="221"/>
      <c r="F3" s="222"/>
      <c r="G3" s="3"/>
      <c r="H3" s="36"/>
    </row>
    <row r="4" spans="1:8" s="71" customFormat="1" ht="14.25" customHeight="1">
      <c r="A4" s="70"/>
      <c r="B4" s="65"/>
      <c r="C4" s="84"/>
      <c r="D4" s="84"/>
      <c r="E4" s="84"/>
      <c r="F4" s="84"/>
      <c r="G4" s="88"/>
      <c r="H4" s="37"/>
    </row>
    <row r="5" spans="2:6" ht="15.75">
      <c r="B5" s="35"/>
      <c r="C5" s="35"/>
      <c r="D5" s="35"/>
      <c r="E5" s="35"/>
      <c r="F5" s="35"/>
    </row>
    <row r="6" spans="2:7" ht="16.5" thickBot="1">
      <c r="B6" s="63"/>
      <c r="C6" s="63"/>
      <c r="D6" s="63"/>
      <c r="E6" s="63"/>
      <c r="F6" s="63"/>
      <c r="G6" s="72"/>
    </row>
    <row r="7" spans="2:6" ht="37.5" customHeight="1" thickBot="1">
      <c r="B7" s="216" t="s">
        <v>82</v>
      </c>
      <c r="C7" s="217"/>
      <c r="D7" s="218"/>
      <c r="E7" s="218"/>
      <c r="F7" s="219"/>
    </row>
    <row r="8" spans="2:6" ht="39" customHeight="1" thickBot="1">
      <c r="B8" s="69"/>
      <c r="C8" s="169" t="s">
        <v>32</v>
      </c>
      <c r="D8" s="170" t="s">
        <v>33</v>
      </c>
      <c r="E8" s="28" t="s">
        <v>30</v>
      </c>
      <c r="F8" s="29" t="s">
        <v>31</v>
      </c>
    </row>
    <row r="9" spans="2:6" ht="15.75">
      <c r="B9" s="73" t="s">
        <v>83</v>
      </c>
      <c r="C9" s="155">
        <v>132</v>
      </c>
      <c r="D9" s="155">
        <v>139</v>
      </c>
      <c r="E9" s="42">
        <f>D9-C9</f>
        <v>7</v>
      </c>
      <c r="F9" s="20">
        <f>(D9-C9)/ABS(C9)</f>
        <v>0.05303030303030303</v>
      </c>
    </row>
    <row r="10" spans="2:6" ht="31.5">
      <c r="B10" s="178" t="s">
        <v>84</v>
      </c>
      <c r="C10" s="156">
        <v>318</v>
      </c>
      <c r="D10" s="156">
        <v>259</v>
      </c>
      <c r="E10" s="42">
        <f>D10-C10</f>
        <v>-59</v>
      </c>
      <c r="F10" s="20">
        <f>(D10-C10)/ABS(C10)</f>
        <v>-0.18553459119496854</v>
      </c>
    </row>
    <row r="11" spans="2:6" ht="29.25" customHeight="1">
      <c r="B11" s="75" t="s">
        <v>85</v>
      </c>
      <c r="C11" s="156">
        <v>5</v>
      </c>
      <c r="D11" s="156">
        <v>7</v>
      </c>
      <c r="E11" s="42">
        <f>D11-C11</f>
        <v>2</v>
      </c>
      <c r="F11" s="20">
        <f>(D11-C11)/ABS(C11)</f>
        <v>0.4</v>
      </c>
    </row>
    <row r="12" spans="2:6" ht="21.75" customHeight="1">
      <c r="B12" s="76" t="s">
        <v>86</v>
      </c>
      <c r="C12" s="156">
        <v>135963</v>
      </c>
      <c r="D12" s="156">
        <v>48229</v>
      </c>
      <c r="E12" s="42">
        <f>D12-C12</f>
        <v>-87734</v>
      </c>
      <c r="F12" s="20">
        <f>(D12-C12)/ABS(C12)</f>
        <v>-0.6452784948846377</v>
      </c>
    </row>
    <row r="13" spans="2:11" ht="19.5" customHeight="1" thickBot="1">
      <c r="B13" s="74" t="s">
        <v>87</v>
      </c>
      <c r="C13" s="157">
        <v>2579</v>
      </c>
      <c r="D13" s="157">
        <v>3735</v>
      </c>
      <c r="E13" s="129">
        <f>D13-C13</f>
        <v>1156</v>
      </c>
      <c r="F13" s="130">
        <f>(D13-C13)/ABS(C13)</f>
        <v>0.44823575029081036</v>
      </c>
      <c r="K13" s="77"/>
    </row>
    <row r="14" spans="2:6" ht="15.75">
      <c r="B14" s="64"/>
      <c r="C14" s="78"/>
      <c r="D14" s="35"/>
      <c r="E14" s="35"/>
      <c r="F14" s="35"/>
    </row>
    <row r="15" spans="2:6" ht="15.75">
      <c r="B15" s="35"/>
      <c r="C15" s="35"/>
      <c r="D15" s="35"/>
      <c r="E15" s="35"/>
      <c r="F15" s="35"/>
    </row>
    <row r="16" spans="2:6" ht="15.75">
      <c r="B16" s="35"/>
      <c r="C16" s="35"/>
      <c r="D16" s="35"/>
      <c r="E16" s="35"/>
      <c r="F16" s="35"/>
    </row>
    <row r="17" spans="2:6" ht="15.75">
      <c r="B17" s="35"/>
      <c r="C17" s="35"/>
      <c r="D17" s="35"/>
      <c r="E17" s="35"/>
      <c r="F17" s="35"/>
    </row>
    <row r="18" spans="2:6" ht="15.75">
      <c r="B18" s="35"/>
      <c r="C18" s="35"/>
      <c r="D18" s="35"/>
      <c r="E18" s="35"/>
      <c r="F18" s="35"/>
    </row>
    <row r="19" spans="2:6" ht="15.75">
      <c r="B19" s="35"/>
      <c r="C19" s="35"/>
      <c r="D19" s="35"/>
      <c r="E19" s="35"/>
      <c r="F19" s="35"/>
    </row>
    <row r="20" spans="2:6" ht="15.75">
      <c r="B20" s="35"/>
      <c r="C20" s="35"/>
      <c r="D20" s="35"/>
      <c r="E20" s="35"/>
      <c r="F20" s="35"/>
    </row>
    <row r="21" spans="2:6" ht="15.75">
      <c r="B21" s="35"/>
      <c r="C21" s="35"/>
      <c r="D21" s="35"/>
      <c r="E21" s="35"/>
      <c r="F21" s="35"/>
    </row>
    <row r="22" spans="2:6" ht="15.75">
      <c r="B22" s="35"/>
      <c r="C22" s="35"/>
      <c r="D22" s="35"/>
      <c r="E22" s="35"/>
      <c r="F22" s="35"/>
    </row>
    <row r="23" spans="2:6" ht="15.75">
      <c r="B23" s="64"/>
      <c r="C23" s="62"/>
      <c r="D23" s="35"/>
      <c r="E23" s="35"/>
      <c r="F23" s="35"/>
    </row>
    <row r="24" spans="2:6" ht="15.75">
      <c r="B24" s="35"/>
      <c r="C24" s="35"/>
      <c r="D24" s="35"/>
      <c r="E24" s="35"/>
      <c r="F24" s="35"/>
    </row>
    <row r="25" spans="2:6" ht="15.75">
      <c r="B25" s="35"/>
      <c r="C25" s="35"/>
      <c r="D25" s="35"/>
      <c r="E25" s="35"/>
      <c r="F25" s="35"/>
    </row>
    <row r="26" spans="2:6" ht="15.75">
      <c r="B26" s="35"/>
      <c r="C26" s="35"/>
      <c r="D26" s="35"/>
      <c r="E26" s="35"/>
      <c r="F26" s="35"/>
    </row>
    <row r="27" spans="2:6" ht="15.75">
      <c r="B27" s="35"/>
      <c r="C27" s="35"/>
      <c r="D27" s="35"/>
      <c r="E27" s="35"/>
      <c r="F27" s="35"/>
    </row>
    <row r="28" spans="2:6" ht="15.75">
      <c r="B28" s="35"/>
      <c r="C28" s="35"/>
      <c r="D28" s="35"/>
      <c r="E28" s="35"/>
      <c r="F28" s="35"/>
    </row>
    <row r="29" spans="2:6" ht="15.75">
      <c r="B29" s="35"/>
      <c r="C29" s="35"/>
      <c r="D29" s="35"/>
      <c r="E29" s="35"/>
      <c r="F29" s="35"/>
    </row>
    <row r="30" spans="2:6" ht="15.75">
      <c r="B30" s="35"/>
      <c r="C30" s="35"/>
      <c r="D30" s="35"/>
      <c r="E30" s="35"/>
      <c r="F30" s="35"/>
    </row>
    <row r="31" spans="2:6" ht="15.75">
      <c r="B31" s="35"/>
      <c r="C31" s="35"/>
      <c r="D31" s="35"/>
      <c r="E31" s="35"/>
      <c r="F31" s="35"/>
    </row>
    <row r="32" spans="2:6" ht="15.75">
      <c r="B32" s="35"/>
      <c r="C32" s="35"/>
      <c r="D32" s="35"/>
      <c r="E32" s="35"/>
      <c r="F32" s="35"/>
    </row>
    <row r="33" spans="2:6" ht="15.75">
      <c r="B33" s="35"/>
      <c r="C33" s="35"/>
      <c r="D33" s="35"/>
      <c r="E33" s="35"/>
      <c r="F33" s="35"/>
    </row>
    <row r="34" spans="2:6" ht="15.75">
      <c r="B34" s="35"/>
      <c r="C34" s="35"/>
      <c r="D34" s="35"/>
      <c r="E34" s="35"/>
      <c r="F34" s="35"/>
    </row>
    <row r="35" spans="2:6" ht="15.75">
      <c r="B35" s="35"/>
      <c r="C35" s="35"/>
      <c r="D35" s="35"/>
      <c r="E35" s="35"/>
      <c r="F35" s="35"/>
    </row>
    <row r="36" spans="2:6" ht="15.75">
      <c r="B36" s="35"/>
      <c r="C36" s="35"/>
      <c r="D36" s="35"/>
      <c r="E36" s="35"/>
      <c r="F36" s="35"/>
    </row>
    <row r="37" spans="2:6" ht="15.75">
      <c r="B37" s="35"/>
      <c r="C37" s="35"/>
      <c r="D37" s="35"/>
      <c r="E37" s="35"/>
      <c r="F37" s="35"/>
    </row>
    <row r="38" spans="2:6" ht="15.75">
      <c r="B38" s="35"/>
      <c r="C38" s="35"/>
      <c r="D38" s="35"/>
      <c r="E38" s="35"/>
      <c r="F38" s="35"/>
    </row>
    <row r="39" spans="2:6" ht="15.75">
      <c r="B39" s="35"/>
      <c r="C39" s="35"/>
      <c r="D39" s="35"/>
      <c r="E39" s="35"/>
      <c r="F39" s="35"/>
    </row>
    <row r="40" spans="2:6" ht="15.75">
      <c r="B40" s="35"/>
      <c r="C40" s="35"/>
      <c r="D40" s="35"/>
      <c r="E40" s="35"/>
      <c r="F40" s="35"/>
    </row>
    <row r="41" spans="2:6" ht="15.75">
      <c r="B41" s="35"/>
      <c r="C41" s="35"/>
      <c r="D41" s="35"/>
      <c r="E41" s="35"/>
      <c r="F41" s="35"/>
    </row>
    <row r="42" spans="2:6" ht="15.75">
      <c r="B42" s="35"/>
      <c r="C42" s="35"/>
      <c r="D42" s="35"/>
      <c r="E42" s="35"/>
      <c r="F42" s="35"/>
    </row>
  </sheetData>
  <sheetProtection/>
  <mergeCells count="2">
    <mergeCell ref="B7:F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1"/>
  <sheetViews>
    <sheetView zoomScaleSheetLayoutView="100" zoomScalePageLayoutView="0" workbookViewId="0" topLeftCell="A1">
      <selection activeCell="F50" sqref="F50"/>
    </sheetView>
  </sheetViews>
  <sheetFormatPr defaultColWidth="9.00390625" defaultRowHeight="12.75"/>
  <cols>
    <col min="1" max="1" width="14.125" style="67" customWidth="1"/>
    <col min="2" max="2" width="19.00390625" style="67" customWidth="1"/>
    <col min="3" max="3" width="20.625" style="67" customWidth="1"/>
    <col min="4" max="4" width="20.00390625" style="67" customWidth="1"/>
    <col min="5" max="5" width="13.875" style="67" customWidth="1"/>
    <col min="6" max="6" width="4.125" style="67" customWidth="1"/>
    <col min="7" max="16384" width="9.125" style="67" customWidth="1"/>
  </cols>
  <sheetData>
    <row r="3" spans="1:6" s="5" customFormat="1" ht="49.5" customHeight="1">
      <c r="A3" s="204" t="s">
        <v>88</v>
      </c>
      <c r="B3" s="225"/>
      <c r="C3" s="225"/>
      <c r="D3" s="225"/>
      <c r="E3" s="226"/>
      <c r="F3" s="37"/>
    </row>
    <row r="4" spans="2:6" s="5" customFormat="1" ht="15">
      <c r="B4" s="65"/>
      <c r="C4" s="65"/>
      <c r="D4" s="65"/>
      <c r="E4" s="65"/>
      <c r="F4" s="37"/>
    </row>
    <row r="5" spans="1:6" ht="12.75" customHeight="1">
      <c r="A5" s="66"/>
      <c r="B5" s="66"/>
      <c r="C5" s="66"/>
      <c r="D5" s="66"/>
      <c r="E5" s="66"/>
      <c r="F5" s="66"/>
    </row>
    <row r="6" spans="1:6" ht="12.75" customHeight="1" thickBot="1">
      <c r="A6" s="66"/>
      <c r="B6" s="66"/>
      <c r="C6" s="66"/>
      <c r="D6" s="66"/>
      <c r="E6" s="66"/>
      <c r="F6" s="66"/>
    </row>
    <row r="7" spans="1:6" ht="30" customHeight="1" thickBot="1">
      <c r="A7" s="66"/>
      <c r="B7" s="223" t="s">
        <v>89</v>
      </c>
      <c r="C7" s="224"/>
      <c r="D7" s="224"/>
      <c r="F7" s="66"/>
    </row>
    <row r="8" spans="1:6" ht="27" customHeight="1" thickBot="1">
      <c r="A8" s="66"/>
      <c r="B8" s="103" t="s">
        <v>51</v>
      </c>
      <c r="C8" s="103" t="s">
        <v>32</v>
      </c>
      <c r="D8" s="179" t="s">
        <v>33</v>
      </c>
      <c r="F8" s="66"/>
    </row>
    <row r="9" spans="1:4" ht="15.75">
      <c r="A9" s="66"/>
      <c r="B9" s="114" t="s">
        <v>59</v>
      </c>
      <c r="C9" s="158">
        <v>505</v>
      </c>
      <c r="D9" s="162">
        <v>665</v>
      </c>
    </row>
    <row r="10" spans="1:4" ht="19.5" customHeight="1">
      <c r="A10" s="66"/>
      <c r="B10" s="115" t="s">
        <v>60</v>
      </c>
      <c r="C10" s="159">
        <v>238</v>
      </c>
      <c r="D10" s="163">
        <v>412</v>
      </c>
    </row>
    <row r="11" spans="1:4" ht="15.75">
      <c r="A11" s="66"/>
      <c r="B11" s="116" t="s">
        <v>53</v>
      </c>
      <c r="C11" s="159">
        <v>35</v>
      </c>
      <c r="D11" s="163">
        <v>245</v>
      </c>
    </row>
    <row r="12" spans="2:4" ht="17.25" customHeight="1">
      <c r="B12" s="115" t="s">
        <v>54</v>
      </c>
      <c r="C12" s="159">
        <v>102</v>
      </c>
      <c r="D12" s="163">
        <v>175</v>
      </c>
    </row>
    <row r="13" spans="2:4" ht="17.25" customHeight="1">
      <c r="B13" s="116" t="s">
        <v>56</v>
      </c>
      <c r="C13" s="160">
        <v>247</v>
      </c>
      <c r="D13" s="163">
        <v>144</v>
      </c>
    </row>
    <row r="14" spans="2:4" ht="15.75">
      <c r="B14" s="116" t="s">
        <v>61</v>
      </c>
      <c r="C14" s="159">
        <v>51</v>
      </c>
      <c r="D14" s="164">
        <v>107</v>
      </c>
    </row>
    <row r="15" spans="2:4" ht="17.25" customHeight="1">
      <c r="B15" s="115" t="s">
        <v>55</v>
      </c>
      <c r="C15" s="159">
        <v>621</v>
      </c>
      <c r="D15" s="163">
        <v>35</v>
      </c>
    </row>
    <row r="16" spans="2:4" ht="17.25" customHeight="1" thickBot="1">
      <c r="B16" s="117" t="s">
        <v>57</v>
      </c>
      <c r="C16" s="161">
        <v>451</v>
      </c>
      <c r="D16" s="165">
        <v>687</v>
      </c>
    </row>
    <row r="17" spans="2:4" ht="16.5" thickBot="1">
      <c r="B17" s="118" t="s">
        <v>28</v>
      </c>
      <c r="C17" s="119">
        <f>SUM(C9:C16)</f>
        <v>2250</v>
      </c>
      <c r="D17" s="120">
        <f>SUM(D9:D16)</f>
        <v>2470</v>
      </c>
    </row>
    <row r="18" spans="2:4" ht="15.75">
      <c r="B18" s="126"/>
      <c r="C18" s="127"/>
      <c r="D18" s="128"/>
    </row>
    <row r="19" spans="2:4" ht="15.75">
      <c r="B19" s="126"/>
      <c r="C19" s="127"/>
      <c r="D19" s="128"/>
    </row>
    <row r="20" spans="2:4" ht="12.75" customHeight="1">
      <c r="B20" s="68"/>
      <c r="C20" s="68"/>
      <c r="D20" s="68"/>
    </row>
    <row r="21" spans="2:4" ht="12.75" customHeight="1">
      <c r="B21" s="68"/>
      <c r="C21" s="68"/>
      <c r="D21" s="68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">
    <mergeCell ref="B7:D7"/>
    <mergeCell ref="A3:E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="110" zoomScaleNormal="110" zoomScaleSheetLayoutView="115" workbookViewId="0" topLeftCell="A1">
      <selection activeCell="D44" sqref="D44"/>
    </sheetView>
  </sheetViews>
  <sheetFormatPr defaultColWidth="9.00390625" defaultRowHeight="12.75"/>
  <cols>
    <col min="1" max="1" width="8.125" style="27" customWidth="1"/>
    <col min="2" max="2" width="38.625" style="27" customWidth="1"/>
    <col min="3" max="3" width="49.75390625" style="27" customWidth="1"/>
    <col min="4" max="4" width="8.00390625" style="27" customWidth="1"/>
    <col min="5" max="16384" width="9.125" style="27" customWidth="1"/>
  </cols>
  <sheetData>
    <row r="1" spans="1:3" ht="15">
      <c r="A1" s="26"/>
      <c r="B1" s="26"/>
      <c r="C1" s="26"/>
    </row>
    <row r="2" spans="1:3" ht="14.25">
      <c r="A2" s="52"/>
      <c r="B2" s="184" t="s">
        <v>5</v>
      </c>
      <c r="C2" s="185"/>
    </row>
    <row r="3" spans="1:3" ht="14.25">
      <c r="A3" s="52"/>
      <c r="B3" s="186" t="s">
        <v>91</v>
      </c>
      <c r="C3" s="187"/>
    </row>
    <row r="4" spans="1:4" ht="15">
      <c r="A4" s="52"/>
      <c r="B4" s="52"/>
      <c r="C4" s="52"/>
      <c r="D4" s="26"/>
    </row>
    <row r="5" spans="1:4" ht="13.5" customHeight="1">
      <c r="A5" s="26"/>
      <c r="B5" s="26"/>
      <c r="C5" s="26"/>
      <c r="D5" s="26"/>
    </row>
    <row r="6" spans="1:4" ht="15">
      <c r="A6" s="26"/>
      <c r="B6" s="26"/>
      <c r="C6" s="26"/>
      <c r="D6" s="26"/>
    </row>
    <row r="7" spans="1:3" ht="15.75" thickBot="1">
      <c r="A7" s="26"/>
      <c r="B7" s="26"/>
      <c r="C7" s="26"/>
    </row>
    <row r="8" spans="1:3" ht="36" customHeight="1" thickBot="1">
      <c r="A8" s="26"/>
      <c r="B8" s="167" t="s">
        <v>6</v>
      </c>
      <c r="C8" s="138" t="s">
        <v>22</v>
      </c>
    </row>
    <row r="9" spans="1:3" ht="15.75" customHeight="1">
      <c r="A9" s="26"/>
      <c r="B9" s="31" t="s">
        <v>7</v>
      </c>
      <c r="C9" s="140">
        <v>4891</v>
      </c>
    </row>
    <row r="10" spans="1:3" ht="15.75" customHeight="1">
      <c r="A10" s="26"/>
      <c r="B10" s="31" t="s">
        <v>8</v>
      </c>
      <c r="C10" s="140">
        <v>2531</v>
      </c>
    </row>
    <row r="11" spans="1:3" ht="15.75" customHeight="1">
      <c r="A11" s="26"/>
      <c r="B11" s="31" t="s">
        <v>9</v>
      </c>
      <c r="C11" s="140">
        <v>55035</v>
      </c>
    </row>
    <row r="12" spans="1:3" ht="15.75" customHeight="1">
      <c r="A12" s="26"/>
      <c r="B12" s="31" t="s">
        <v>10</v>
      </c>
      <c r="C12" s="140">
        <v>139</v>
      </c>
    </row>
    <row r="13" spans="1:3" ht="15" customHeight="1">
      <c r="A13" s="26"/>
      <c r="B13" s="31" t="s">
        <v>11</v>
      </c>
      <c r="C13" s="140">
        <v>107759</v>
      </c>
    </row>
    <row r="14" spans="1:3" ht="15" customHeight="1">
      <c r="A14" s="26"/>
      <c r="B14" s="31" t="s">
        <v>12</v>
      </c>
      <c r="C14" s="140">
        <v>18021</v>
      </c>
    </row>
    <row r="15" spans="1:3" ht="30" customHeight="1">
      <c r="A15" s="26"/>
      <c r="B15" s="44" t="s">
        <v>13</v>
      </c>
      <c r="C15" s="140">
        <v>5252</v>
      </c>
    </row>
    <row r="16" spans="1:4" ht="30">
      <c r="A16" s="26"/>
      <c r="B16" s="44" t="s">
        <v>14</v>
      </c>
      <c r="C16" s="140">
        <v>661</v>
      </c>
      <c r="D16" s="27" t="s">
        <v>0</v>
      </c>
    </row>
    <row r="17" spans="1:3" ht="15" customHeight="1">
      <c r="A17" s="26"/>
      <c r="B17" s="31" t="s">
        <v>15</v>
      </c>
      <c r="C17" s="140">
        <v>645</v>
      </c>
    </row>
    <row r="18" spans="1:3" ht="17.25" customHeight="1">
      <c r="A18" s="26"/>
      <c r="B18" s="31" t="s">
        <v>16</v>
      </c>
      <c r="C18" s="140">
        <v>17276</v>
      </c>
    </row>
    <row r="19" spans="1:3" ht="15.75" customHeight="1">
      <c r="A19" s="26"/>
      <c r="B19" s="168" t="s">
        <v>17</v>
      </c>
      <c r="C19" s="140">
        <v>11</v>
      </c>
    </row>
    <row r="20" spans="1:3" ht="15">
      <c r="A20" s="26"/>
      <c r="B20" s="45" t="s">
        <v>18</v>
      </c>
      <c r="C20" s="140">
        <v>1868</v>
      </c>
    </row>
    <row r="21" spans="1:3" ht="30">
      <c r="A21" s="26"/>
      <c r="B21" s="45" t="s">
        <v>19</v>
      </c>
      <c r="C21" s="140">
        <v>1481</v>
      </c>
    </row>
    <row r="22" spans="1:3" ht="16.5" customHeight="1">
      <c r="A22" s="26"/>
      <c r="B22" s="168" t="s">
        <v>20</v>
      </c>
      <c r="C22" s="141">
        <v>46</v>
      </c>
    </row>
    <row r="23" spans="1:6" ht="18.75" customHeight="1" thickBot="1">
      <c r="A23" s="26"/>
      <c r="B23" s="99" t="s">
        <v>21</v>
      </c>
      <c r="C23" s="139">
        <f>SUM(C9:C22)</f>
        <v>215616</v>
      </c>
      <c r="F23" s="27" t="s">
        <v>0</v>
      </c>
    </row>
    <row r="24" spans="1:3" ht="15">
      <c r="A24" s="26"/>
      <c r="B24" s="89"/>
      <c r="C24" s="26"/>
    </row>
    <row r="25" spans="1:3" ht="15">
      <c r="A25" s="26"/>
      <c r="B25" s="57" t="s">
        <v>24</v>
      </c>
      <c r="C25" s="26"/>
    </row>
    <row r="26" spans="1:3" ht="15">
      <c r="A26" s="26"/>
      <c r="B26" s="57" t="s">
        <v>23</v>
      </c>
      <c r="C26" s="26"/>
    </row>
    <row r="27" spans="1:3" ht="15">
      <c r="A27" s="26"/>
      <c r="B27" s="26"/>
      <c r="C27" s="26"/>
    </row>
    <row r="28" spans="1:3" ht="15">
      <c r="A28" s="26"/>
      <c r="B28" s="26"/>
      <c r="C28" s="26"/>
    </row>
    <row r="29" spans="1:3" ht="15">
      <c r="A29" s="26"/>
      <c r="B29" s="26"/>
      <c r="C29" s="26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="115" zoomScaleNormal="115" zoomScaleSheetLayoutView="100" workbookViewId="0" topLeftCell="A1">
      <selection activeCell="G49" sqref="G49"/>
    </sheetView>
  </sheetViews>
  <sheetFormatPr defaultColWidth="9.00390625" defaultRowHeight="12.75"/>
  <cols>
    <col min="1" max="1" width="8.375" style="27" customWidth="1"/>
    <col min="2" max="2" width="29.875" style="27" customWidth="1"/>
    <col min="3" max="3" width="14.625" style="27" customWidth="1"/>
    <col min="4" max="4" width="12.00390625" style="27" customWidth="1"/>
    <col min="5" max="5" width="11.75390625" style="27" customWidth="1"/>
    <col min="6" max="6" width="11.00390625" style="27" customWidth="1"/>
    <col min="7" max="7" width="10.125" style="27" customWidth="1"/>
    <col min="8" max="8" width="8.375" style="27" customWidth="1"/>
    <col min="9" max="16384" width="9.125" style="27" customWidth="1"/>
  </cols>
  <sheetData>
    <row r="4" spans="2:8" ht="27.75" customHeight="1">
      <c r="B4" s="195" t="s">
        <v>25</v>
      </c>
      <c r="C4" s="196"/>
      <c r="D4" s="196"/>
      <c r="E4" s="196"/>
      <c r="F4" s="196"/>
      <c r="G4" s="196"/>
      <c r="H4" s="197"/>
    </row>
    <row r="5" spans="2:8" ht="20.25" customHeight="1">
      <c r="B5" s="198" t="s">
        <v>26</v>
      </c>
      <c r="C5" s="199"/>
      <c r="D5" s="199"/>
      <c r="E5" s="199"/>
      <c r="F5" s="199"/>
      <c r="G5" s="199"/>
      <c r="H5" s="200"/>
    </row>
    <row r="6" spans="2:7" ht="15">
      <c r="B6" s="26"/>
      <c r="C6" s="26"/>
      <c r="D6" s="26"/>
      <c r="E6" s="26"/>
      <c r="F6" s="26"/>
      <c r="G6" s="26"/>
    </row>
    <row r="7" spans="2:7" ht="15">
      <c r="B7" s="26"/>
      <c r="C7" s="26"/>
      <c r="D7" s="26"/>
      <c r="E7" s="26"/>
      <c r="F7" s="26"/>
      <c r="G7" s="26"/>
    </row>
    <row r="8" spans="2:7" ht="15.75" thickBot="1">
      <c r="B8" s="26"/>
      <c r="C8" s="26"/>
      <c r="D8" s="26"/>
      <c r="E8" s="26"/>
      <c r="F8" s="26"/>
      <c r="G8" s="26"/>
    </row>
    <row r="9" spans="2:7" ht="33" customHeight="1" thickBot="1">
      <c r="B9" s="193" t="s">
        <v>27</v>
      </c>
      <c r="C9" s="188" t="s">
        <v>29</v>
      </c>
      <c r="D9" s="189"/>
      <c r="E9" s="189"/>
      <c r="F9" s="190"/>
      <c r="G9" s="26"/>
    </row>
    <row r="10" spans="2:7" ht="45" customHeight="1" thickBot="1">
      <c r="B10" s="194"/>
      <c r="C10" s="169" t="s">
        <v>32</v>
      </c>
      <c r="D10" s="170" t="s">
        <v>33</v>
      </c>
      <c r="E10" s="28" t="s">
        <v>30</v>
      </c>
      <c r="F10" s="29" t="s">
        <v>31</v>
      </c>
      <c r="G10" s="26"/>
    </row>
    <row r="11" spans="2:7" ht="21" customHeight="1">
      <c r="B11" s="30" t="s">
        <v>11</v>
      </c>
      <c r="C11" s="142">
        <v>13274</v>
      </c>
      <c r="D11" s="143">
        <v>13098</v>
      </c>
      <c r="E11" s="33">
        <f>D11-C11</f>
        <v>-176</v>
      </c>
      <c r="F11" s="122">
        <f>(D11-C11)/ABS(C11)</f>
        <v>-0.013259002561398222</v>
      </c>
      <c r="G11" s="26"/>
    </row>
    <row r="12" spans="2:7" ht="19.5" customHeight="1">
      <c r="B12" s="31" t="s">
        <v>12</v>
      </c>
      <c r="C12" s="144">
        <v>1515</v>
      </c>
      <c r="D12" s="101">
        <v>1314</v>
      </c>
      <c r="E12" s="33">
        <f>D12-C12</f>
        <v>-201</v>
      </c>
      <c r="F12" s="122">
        <f>(D12-C12)/ABS(C12)</f>
        <v>-0.13267326732673268</v>
      </c>
      <c r="G12" s="26"/>
    </row>
    <row r="13" spans="2:7" ht="48.75" customHeight="1">
      <c r="B13" s="44" t="s">
        <v>14</v>
      </c>
      <c r="C13" s="145">
        <v>181</v>
      </c>
      <c r="D13" s="146">
        <v>170</v>
      </c>
      <c r="E13" s="33">
        <f>D13-C13</f>
        <v>-11</v>
      </c>
      <c r="F13" s="122">
        <f>(D13-C13)/ABS(C13)</f>
        <v>-0.06077348066298342</v>
      </c>
      <c r="G13" s="26"/>
    </row>
    <row r="14" spans="2:7" ht="47.25" customHeight="1" thickBot="1">
      <c r="B14" s="45" t="s">
        <v>13</v>
      </c>
      <c r="C14" s="147">
        <v>1510</v>
      </c>
      <c r="D14" s="148">
        <v>1641</v>
      </c>
      <c r="E14" s="33">
        <f>D14-C14</f>
        <v>131</v>
      </c>
      <c r="F14" s="123">
        <f>(D14-C14)/ABS(C14)</f>
        <v>0.08675496688741721</v>
      </c>
      <c r="G14" s="26"/>
    </row>
    <row r="15" spans="2:7" ht="30" customHeight="1" thickBot="1">
      <c r="B15" s="79" t="s">
        <v>28</v>
      </c>
      <c r="C15" s="43">
        <f>SUM(C11:C14)</f>
        <v>16480</v>
      </c>
      <c r="D15" s="131">
        <f>SUM(D11:D14)</f>
        <v>16223</v>
      </c>
      <c r="E15" s="43">
        <f>D15-C15</f>
        <v>-257</v>
      </c>
      <c r="F15" s="124">
        <f>(D15-C15)/ABS(C15)</f>
        <v>-0.015594660194174758</v>
      </c>
      <c r="G15" s="26"/>
    </row>
    <row r="16" spans="2:7" ht="15">
      <c r="B16" s="191"/>
      <c r="C16" s="192"/>
      <c r="D16" s="192"/>
      <c r="E16" s="26"/>
      <c r="F16" s="26"/>
      <c r="G16" s="26"/>
    </row>
  </sheetData>
  <sheetProtection/>
  <mergeCells count="5">
    <mergeCell ref="C9:F9"/>
    <mergeCell ref="B16:D16"/>
    <mergeCell ref="B9:B10"/>
    <mergeCell ref="B4:H4"/>
    <mergeCell ref="B5:H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SheetLayoutView="100" zoomScalePageLayoutView="0" workbookViewId="0" topLeftCell="A1">
      <selection activeCell="G48" sqref="G48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01" t="s">
        <v>34</v>
      </c>
      <c r="C3" s="202"/>
      <c r="D3" s="202"/>
      <c r="E3" s="202"/>
      <c r="F3" s="185"/>
      <c r="G3" s="37"/>
      <c r="H3" s="85"/>
      <c r="I3" s="85"/>
    </row>
    <row r="4" spans="2:10" ht="15">
      <c r="B4" s="186" t="s">
        <v>35</v>
      </c>
      <c r="C4" s="203"/>
      <c r="D4" s="203"/>
      <c r="E4" s="203"/>
      <c r="F4" s="187"/>
      <c r="G4" s="37"/>
      <c r="H4" s="87"/>
      <c r="I4" s="87"/>
      <c r="J4" s="2"/>
    </row>
    <row r="5" spans="2:9" ht="15">
      <c r="B5" s="26"/>
      <c r="C5" s="26"/>
      <c r="D5" s="26"/>
      <c r="E5" s="26"/>
      <c r="F5" s="26"/>
      <c r="G5" s="26"/>
      <c r="H5" s="85"/>
      <c r="I5" s="85"/>
    </row>
    <row r="6" spans="2:7" ht="15">
      <c r="B6" s="26"/>
      <c r="C6" s="26"/>
      <c r="D6" s="26"/>
      <c r="E6" s="26"/>
      <c r="F6" s="26"/>
      <c r="G6" s="26"/>
    </row>
    <row r="7" spans="2:7" ht="15.75" thickBot="1">
      <c r="B7" s="26"/>
      <c r="C7" s="26"/>
      <c r="D7" s="26"/>
      <c r="E7" s="26"/>
      <c r="F7" s="26"/>
      <c r="G7" s="26"/>
    </row>
    <row r="8" spans="2:7" ht="40.5" customHeight="1" thickBot="1">
      <c r="B8" s="40" t="s">
        <v>6</v>
      </c>
      <c r="C8" s="188" t="s">
        <v>29</v>
      </c>
      <c r="D8" s="189"/>
      <c r="E8" s="189"/>
      <c r="F8" s="190"/>
      <c r="G8" s="26"/>
    </row>
    <row r="9" spans="2:8" ht="39.75" customHeight="1" thickBot="1">
      <c r="B9" s="46"/>
      <c r="C9" s="169" t="s">
        <v>32</v>
      </c>
      <c r="D9" s="170" t="s">
        <v>33</v>
      </c>
      <c r="E9" s="28" t="s">
        <v>30</v>
      </c>
      <c r="F9" s="29" t="s">
        <v>31</v>
      </c>
      <c r="G9" s="26"/>
      <c r="H9" s="135"/>
    </row>
    <row r="10" spans="2:7" ht="19.5" customHeight="1">
      <c r="B10" s="58" t="s">
        <v>9</v>
      </c>
      <c r="C10" s="149">
        <v>37108</v>
      </c>
      <c r="D10" s="149">
        <v>38727</v>
      </c>
      <c r="E10" s="41">
        <f>D10-C10</f>
        <v>1619</v>
      </c>
      <c r="F10" s="47">
        <f aca="true" t="shared" si="0" ref="F10:F15">(D10-C10)/ABS(C10)</f>
        <v>0.043629406057992884</v>
      </c>
      <c r="G10" s="26"/>
    </row>
    <row r="11" spans="2:7" ht="19.5" customHeight="1">
      <c r="B11" s="59" t="s">
        <v>10</v>
      </c>
      <c r="C11" s="101">
        <v>14</v>
      </c>
      <c r="D11" s="101">
        <v>2</v>
      </c>
      <c r="E11" s="21">
        <f>D11-C11</f>
        <v>-12</v>
      </c>
      <c r="F11" s="17">
        <f t="shared" si="0"/>
        <v>-0.8571428571428571</v>
      </c>
      <c r="G11" s="26"/>
    </row>
    <row r="12" spans="2:7" ht="20.25" customHeight="1">
      <c r="B12" s="60" t="s">
        <v>15</v>
      </c>
      <c r="C12" s="14">
        <v>141</v>
      </c>
      <c r="D12" s="14">
        <v>130</v>
      </c>
      <c r="E12" s="21">
        <f>D12-C12</f>
        <v>-11</v>
      </c>
      <c r="F12" s="17">
        <f t="shared" si="0"/>
        <v>-0.07801418439716312</v>
      </c>
      <c r="G12" s="26"/>
    </row>
    <row r="13" spans="2:7" ht="21" customHeight="1">
      <c r="B13" s="60" t="s">
        <v>36</v>
      </c>
      <c r="C13" s="101">
        <v>5370</v>
      </c>
      <c r="D13" s="101">
        <v>7222</v>
      </c>
      <c r="E13" s="21">
        <f>D13-C13</f>
        <v>1852</v>
      </c>
      <c r="F13" s="17">
        <f t="shared" si="0"/>
        <v>0.34487895716946</v>
      </c>
      <c r="G13" s="26"/>
    </row>
    <row r="14" spans="2:7" ht="20.25" customHeight="1" thickBot="1">
      <c r="B14" s="61" t="s">
        <v>17</v>
      </c>
      <c r="C14" s="150">
        <v>9</v>
      </c>
      <c r="D14" s="150">
        <v>7</v>
      </c>
      <c r="E14" s="34">
        <f>D14-C14</f>
        <v>-2</v>
      </c>
      <c r="F14" s="48">
        <f t="shared" si="0"/>
        <v>-0.2222222222222222</v>
      </c>
      <c r="G14" s="26"/>
    </row>
    <row r="15" spans="2:7" ht="18" customHeight="1" thickBot="1">
      <c r="B15" s="49" t="s">
        <v>28</v>
      </c>
      <c r="C15" s="32">
        <f>SUM(C10:C14)</f>
        <v>42642</v>
      </c>
      <c r="D15" s="32">
        <f>SUM(D10:D14)</f>
        <v>46088</v>
      </c>
      <c r="E15" s="32">
        <f>SUM(E10:E14)</f>
        <v>3446</v>
      </c>
      <c r="F15" s="50">
        <f t="shared" si="0"/>
        <v>0.08081234463674311</v>
      </c>
      <c r="G15" s="26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85"/>
      <c r="C38" s="85"/>
      <c r="D38" s="85"/>
      <c r="E38" s="85"/>
      <c r="F38" s="85"/>
      <c r="G38" s="85"/>
      <c r="H38" s="85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5"/>
  <sheetViews>
    <sheetView zoomScaleSheetLayoutView="100" zoomScalePageLayoutView="0" workbookViewId="0" topLeftCell="A1">
      <selection activeCell="I47" sqref="I47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2.00390625" style="0" customWidth="1"/>
    <col min="5" max="5" width="12.125" style="0" customWidth="1"/>
    <col min="6" max="6" width="12.37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04" t="s">
        <v>37</v>
      </c>
      <c r="C3" s="205"/>
      <c r="D3" s="205"/>
      <c r="E3" s="205"/>
      <c r="F3" s="205"/>
      <c r="G3" s="205"/>
      <c r="H3" s="206"/>
    </row>
    <row r="4" spans="2:8" ht="15" customHeight="1">
      <c r="B4" s="83"/>
      <c r="C4" s="83"/>
      <c r="D4" s="83"/>
      <c r="E4" s="83"/>
      <c r="F4" s="83"/>
      <c r="G4" s="83"/>
      <c r="H4" s="83"/>
    </row>
    <row r="5" spans="2:8" ht="15.75">
      <c r="B5" s="7"/>
      <c r="C5" s="7"/>
      <c r="D5" s="7"/>
      <c r="E5" s="7"/>
      <c r="F5" s="7"/>
      <c r="G5" s="7"/>
      <c r="H5" s="7"/>
    </row>
    <row r="6" spans="2:8" ht="16.5" thickBot="1">
      <c r="B6" s="7"/>
      <c r="C6" s="7"/>
      <c r="D6" s="7"/>
      <c r="E6" s="7"/>
      <c r="F6" s="7"/>
      <c r="G6" s="7"/>
      <c r="H6" s="7"/>
    </row>
    <row r="7" spans="2:8" ht="50.25" customHeight="1">
      <c r="B7" s="171" t="s">
        <v>38</v>
      </c>
      <c r="C7" s="94" t="s">
        <v>32</v>
      </c>
      <c r="D7" s="94" t="s">
        <v>45</v>
      </c>
      <c r="E7" s="94" t="s">
        <v>33</v>
      </c>
      <c r="F7" s="94" t="s">
        <v>45</v>
      </c>
      <c r="G7" s="104" t="s">
        <v>46</v>
      </c>
      <c r="H7" s="105" t="s">
        <v>47</v>
      </c>
    </row>
    <row r="8" spans="2:8" ht="15.75">
      <c r="B8" s="172" t="s">
        <v>39</v>
      </c>
      <c r="C8" s="101">
        <v>11812</v>
      </c>
      <c r="D8" s="102">
        <f aca="true" t="shared" si="0" ref="D8:D14">C8/C$14</f>
        <v>0.318314110164924</v>
      </c>
      <c r="E8" s="101">
        <v>13278</v>
      </c>
      <c r="F8" s="16">
        <f aca="true" t="shared" si="1" ref="F8:F14">E8/E$14</f>
        <v>0.34286156944767215</v>
      </c>
      <c r="G8" s="21">
        <f>E8-C8</f>
        <v>1466</v>
      </c>
      <c r="H8" s="17">
        <f>(E8-C8)/ABS(C8)</f>
        <v>0.12411107348459194</v>
      </c>
    </row>
    <row r="9" spans="2:8" ht="19.5" customHeight="1">
      <c r="B9" s="173" t="s">
        <v>40</v>
      </c>
      <c r="C9" s="101">
        <v>11788</v>
      </c>
      <c r="D9" s="102">
        <f t="shared" si="0"/>
        <v>0.3176673493586289</v>
      </c>
      <c r="E9" s="101">
        <v>13078</v>
      </c>
      <c r="F9" s="16">
        <f t="shared" si="1"/>
        <v>0.33769721383014434</v>
      </c>
      <c r="G9" s="21">
        <f aca="true" t="shared" si="2" ref="G9:G14">E9-C9</f>
        <v>1290</v>
      </c>
      <c r="H9" s="17">
        <f aca="true" t="shared" si="3" ref="H9:H14">(E9-C9)/ABS(C9)</f>
        <v>0.10943332202239565</v>
      </c>
    </row>
    <row r="10" spans="2:8" ht="19.5" customHeight="1">
      <c r="B10" s="173" t="s">
        <v>41</v>
      </c>
      <c r="C10" s="101">
        <v>6136</v>
      </c>
      <c r="D10" s="102">
        <f t="shared" si="0"/>
        <v>0.16535517947612374</v>
      </c>
      <c r="E10" s="101">
        <v>5337</v>
      </c>
      <c r="F10" s="16">
        <f t="shared" si="1"/>
        <v>0.13781082965372995</v>
      </c>
      <c r="G10" s="21">
        <f t="shared" si="2"/>
        <v>-799</v>
      </c>
      <c r="H10" s="17">
        <f t="shared" si="3"/>
        <v>-0.13021512385919165</v>
      </c>
    </row>
    <row r="11" spans="2:8" ht="19.5" customHeight="1">
      <c r="B11" s="173" t="s">
        <v>42</v>
      </c>
      <c r="C11" s="101">
        <v>5262</v>
      </c>
      <c r="D11" s="102">
        <f t="shared" si="0"/>
        <v>0.1418023067802091</v>
      </c>
      <c r="E11" s="101">
        <v>4854</v>
      </c>
      <c r="F11" s="16">
        <f t="shared" si="1"/>
        <v>0.12533891083740026</v>
      </c>
      <c r="G11" s="21">
        <f t="shared" si="2"/>
        <v>-408</v>
      </c>
      <c r="H11" s="17">
        <f t="shared" si="3"/>
        <v>-0.07753705815279362</v>
      </c>
    </row>
    <row r="12" spans="2:8" ht="20.25" customHeight="1">
      <c r="B12" s="173" t="s">
        <v>43</v>
      </c>
      <c r="C12" s="101">
        <v>1648</v>
      </c>
      <c r="D12" s="102">
        <f t="shared" si="0"/>
        <v>0.04441090869893285</v>
      </c>
      <c r="E12" s="101">
        <v>1712</v>
      </c>
      <c r="F12" s="16">
        <f t="shared" si="1"/>
        <v>0.044206884086038165</v>
      </c>
      <c r="G12" s="21">
        <f t="shared" si="2"/>
        <v>64</v>
      </c>
      <c r="H12" s="17">
        <f t="shared" si="3"/>
        <v>0.038834951456310676</v>
      </c>
    </row>
    <row r="13" spans="2:8" ht="19.5" customHeight="1" thickBot="1">
      <c r="B13" s="174" t="s">
        <v>44</v>
      </c>
      <c r="C13" s="150">
        <v>462</v>
      </c>
      <c r="D13" s="102">
        <f t="shared" si="0"/>
        <v>0.012450145521181417</v>
      </c>
      <c r="E13" s="150">
        <v>468</v>
      </c>
      <c r="F13" s="125">
        <f t="shared" si="1"/>
        <v>0.012084592145015106</v>
      </c>
      <c r="G13" s="22">
        <f t="shared" si="2"/>
        <v>6</v>
      </c>
      <c r="H13" s="121">
        <f t="shared" si="3"/>
        <v>0.012987012987012988</v>
      </c>
    </row>
    <row r="14" spans="2:8" ht="21.75" customHeight="1" thickBot="1">
      <c r="B14" s="175" t="s">
        <v>28</v>
      </c>
      <c r="C14" s="32">
        <v>37108</v>
      </c>
      <c r="D14" s="137">
        <f t="shared" si="0"/>
        <v>1</v>
      </c>
      <c r="E14" s="32">
        <f>SUM(E8:E13)</f>
        <v>38727</v>
      </c>
      <c r="F14" s="137">
        <f t="shared" si="1"/>
        <v>1</v>
      </c>
      <c r="G14" s="32">
        <f t="shared" si="2"/>
        <v>1619</v>
      </c>
      <c r="H14" s="50">
        <f t="shared" si="3"/>
        <v>0.043629406057992884</v>
      </c>
    </row>
    <row r="15" ht="15">
      <c r="E15" s="166"/>
    </row>
    <row r="33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4"/>
  <sheetViews>
    <sheetView zoomScaleSheetLayoutView="115" zoomScalePageLayoutView="0" workbookViewId="0" topLeftCell="A1">
      <selection activeCell="B31" sqref="B31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3.375" style="0" customWidth="1"/>
    <col min="5" max="5" width="10.125" style="0" customWidth="1"/>
    <col min="6" max="6" width="12.87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04" t="s">
        <v>48</v>
      </c>
      <c r="C3" s="205"/>
      <c r="D3" s="205"/>
      <c r="E3" s="205"/>
      <c r="F3" s="205"/>
      <c r="G3" s="205"/>
      <c r="H3" s="206"/>
    </row>
    <row r="4" spans="2:8" ht="14.25">
      <c r="B4" s="86"/>
      <c r="C4" s="86"/>
      <c r="D4" s="86"/>
      <c r="E4" s="86"/>
      <c r="F4" s="86"/>
      <c r="G4" s="86"/>
      <c r="H4" s="86"/>
    </row>
    <row r="5" spans="2:8" ht="14.25">
      <c r="B5" s="86"/>
      <c r="C5" s="86"/>
      <c r="D5" s="86"/>
      <c r="E5" s="86"/>
      <c r="F5" s="86"/>
      <c r="G5" s="86"/>
      <c r="H5" s="86"/>
    </row>
    <row r="6" spans="2:8" ht="15" thickBot="1">
      <c r="B6" s="86"/>
      <c r="C6" s="86"/>
      <c r="D6" s="86"/>
      <c r="E6" s="86"/>
      <c r="F6" s="86"/>
      <c r="G6" s="86"/>
      <c r="H6" s="86"/>
    </row>
    <row r="7" spans="2:8" ht="45.75" customHeight="1" thickBot="1">
      <c r="B7" s="207" t="s">
        <v>49</v>
      </c>
      <c r="C7" s="208"/>
      <c r="D7" s="208"/>
      <c r="E7" s="208"/>
      <c r="F7" s="208"/>
      <c r="G7" s="208"/>
      <c r="H7" s="209"/>
    </row>
    <row r="8" spans="2:8" ht="53.25" customHeight="1">
      <c r="B8" s="176" t="s">
        <v>51</v>
      </c>
      <c r="C8" s="94" t="s">
        <v>32</v>
      </c>
      <c r="D8" s="94" t="s">
        <v>45</v>
      </c>
      <c r="E8" s="94" t="s">
        <v>33</v>
      </c>
      <c r="F8" s="94" t="s">
        <v>45</v>
      </c>
      <c r="G8" s="104" t="s">
        <v>46</v>
      </c>
      <c r="H8" s="105" t="s">
        <v>47</v>
      </c>
    </row>
    <row r="9" spans="2:8" ht="15">
      <c r="B9" s="9" t="s">
        <v>52</v>
      </c>
      <c r="C9" s="151">
        <v>42</v>
      </c>
      <c r="D9" s="102">
        <f aca="true" t="shared" si="0" ref="D9:D15">C9/C$16</f>
        <v>0.02835921674544227</v>
      </c>
      <c r="E9" s="151">
        <v>67</v>
      </c>
      <c r="F9" s="16">
        <f aca="true" t="shared" si="1" ref="F9:F16">E9/E$16</f>
        <v>0.09396914446002805</v>
      </c>
      <c r="G9" s="13">
        <f aca="true" t="shared" si="2" ref="G9:G16">E9-C9</f>
        <v>25</v>
      </c>
      <c r="H9" s="17">
        <f>(E9-C9)/ABS(C9)</f>
        <v>0.5952380952380952</v>
      </c>
    </row>
    <row r="10" spans="2:8" ht="15">
      <c r="B10" s="9" t="s">
        <v>53</v>
      </c>
      <c r="C10" s="151">
        <v>4</v>
      </c>
      <c r="D10" s="102">
        <f t="shared" si="0"/>
        <v>0.0027008777852802163</v>
      </c>
      <c r="E10" s="151">
        <v>64</v>
      </c>
      <c r="F10" s="16">
        <f>E10/E$16</f>
        <v>0.08976157082748948</v>
      </c>
      <c r="G10" s="13">
        <f t="shared" si="2"/>
        <v>60</v>
      </c>
      <c r="H10" s="17">
        <f aca="true" t="shared" si="3" ref="H10:H16">(E10-C10)/ABS(C10)</f>
        <v>15</v>
      </c>
    </row>
    <row r="11" spans="2:8" ht="15">
      <c r="B11" s="90" t="s">
        <v>54</v>
      </c>
      <c r="C11" s="14">
        <v>16</v>
      </c>
      <c r="D11" s="102">
        <f t="shared" si="0"/>
        <v>0.010803511141120865</v>
      </c>
      <c r="E11" s="151">
        <v>54</v>
      </c>
      <c r="F11" s="16">
        <f t="shared" si="1"/>
        <v>0.07573632538569425</v>
      </c>
      <c r="G11" s="13">
        <f t="shared" si="2"/>
        <v>38</v>
      </c>
      <c r="H11" s="17">
        <f t="shared" si="3"/>
        <v>2.375</v>
      </c>
    </row>
    <row r="12" spans="2:8" ht="15">
      <c r="B12" s="9" t="s">
        <v>59</v>
      </c>
      <c r="C12" s="151">
        <v>113</v>
      </c>
      <c r="D12" s="102">
        <f t="shared" si="0"/>
        <v>0.07629979743416611</v>
      </c>
      <c r="E12" s="151">
        <v>45</v>
      </c>
      <c r="F12" s="16">
        <f t="shared" si="1"/>
        <v>0.06311360448807854</v>
      </c>
      <c r="G12" s="13">
        <f t="shared" si="2"/>
        <v>-68</v>
      </c>
      <c r="H12" s="17">
        <f t="shared" si="3"/>
        <v>-0.6017699115044248</v>
      </c>
    </row>
    <row r="13" spans="2:8" ht="15">
      <c r="B13" s="9" t="s">
        <v>55</v>
      </c>
      <c r="C13" s="151">
        <v>318</v>
      </c>
      <c r="D13" s="102">
        <f t="shared" si="0"/>
        <v>0.21471978392977717</v>
      </c>
      <c r="E13" s="151">
        <v>45</v>
      </c>
      <c r="F13" s="16">
        <f>E13/E$16</f>
        <v>0.06311360448807854</v>
      </c>
      <c r="G13" s="13">
        <f>E13-C13</f>
        <v>-273</v>
      </c>
      <c r="H13" s="17">
        <f>(E13-C13)/ABS(C13)</f>
        <v>-0.8584905660377359</v>
      </c>
    </row>
    <row r="14" spans="2:8" ht="15">
      <c r="B14" s="9" t="s">
        <v>56</v>
      </c>
      <c r="C14" s="151">
        <v>450</v>
      </c>
      <c r="D14" s="102">
        <f t="shared" si="0"/>
        <v>0.3038487508440243</v>
      </c>
      <c r="E14" s="151">
        <v>7</v>
      </c>
      <c r="F14" s="16">
        <f>E14/E$16</f>
        <v>0.009817671809256662</v>
      </c>
      <c r="G14" s="13">
        <f>E14-C14</f>
        <v>-443</v>
      </c>
      <c r="H14" s="17">
        <f>(E14-C14)/ABS(C14)</f>
        <v>-0.9844444444444445</v>
      </c>
    </row>
    <row r="15" spans="2:8" ht="15">
      <c r="B15" s="9" t="s">
        <v>58</v>
      </c>
      <c r="C15" s="151">
        <v>538</v>
      </c>
      <c r="D15" s="102">
        <f t="shared" si="0"/>
        <v>0.3632680621201891</v>
      </c>
      <c r="E15" s="151">
        <v>431</v>
      </c>
      <c r="F15" s="16">
        <f>E15/E$16</f>
        <v>0.6044880785413744</v>
      </c>
      <c r="G15" s="13">
        <f>E15-C15</f>
        <v>-107</v>
      </c>
      <c r="H15" s="17">
        <f>(E15-C15)/ABS(C15)</f>
        <v>-0.19888475836431227</v>
      </c>
    </row>
    <row r="16" spans="2:8" ht="15" thickBot="1">
      <c r="B16" s="10" t="s">
        <v>21</v>
      </c>
      <c r="C16" s="91">
        <f>SUM(C9:C15)</f>
        <v>1481</v>
      </c>
      <c r="D16" s="92">
        <f>C16/C$16</f>
        <v>1</v>
      </c>
      <c r="E16" s="91">
        <f>SUM(E9:E15)</f>
        <v>713</v>
      </c>
      <c r="F16" s="93">
        <f t="shared" si="1"/>
        <v>1</v>
      </c>
      <c r="G16" s="15">
        <f t="shared" si="2"/>
        <v>-768</v>
      </c>
      <c r="H16" s="38">
        <f t="shared" si="3"/>
        <v>-0.5185685347738015</v>
      </c>
    </row>
    <row r="17" spans="2:8" ht="14.25">
      <c r="B17" s="86"/>
      <c r="C17" s="86"/>
      <c r="D17" s="86"/>
      <c r="E17" s="86"/>
      <c r="F17" s="86"/>
      <c r="G17" s="86"/>
      <c r="H17" s="86"/>
    </row>
    <row r="18" spans="2:8" ht="14.25">
      <c r="B18" s="86"/>
      <c r="C18" s="86"/>
      <c r="D18" s="86"/>
      <c r="E18" s="86"/>
      <c r="F18" s="86"/>
      <c r="G18" s="86"/>
      <c r="H18" s="86"/>
    </row>
    <row r="19" spans="2:8" ht="15" thickBot="1">
      <c r="B19" s="86"/>
      <c r="C19" s="86"/>
      <c r="D19" s="86"/>
      <c r="E19" s="86"/>
      <c r="F19" s="86"/>
      <c r="G19" s="86"/>
      <c r="H19" s="86"/>
    </row>
    <row r="20" spans="2:8" ht="32.25" customHeight="1" thickBot="1">
      <c r="B20" s="210" t="s">
        <v>50</v>
      </c>
      <c r="C20" s="211"/>
      <c r="D20" s="211"/>
      <c r="E20" s="211"/>
      <c r="F20" s="211"/>
      <c r="G20" s="211"/>
      <c r="H20" s="212"/>
    </row>
    <row r="21" spans="2:8" ht="47.25" customHeight="1">
      <c r="B21" s="176" t="s">
        <v>51</v>
      </c>
      <c r="C21" s="94" t="s">
        <v>32</v>
      </c>
      <c r="D21" s="94" t="s">
        <v>45</v>
      </c>
      <c r="E21" s="94" t="s">
        <v>33</v>
      </c>
      <c r="F21" s="94" t="s">
        <v>45</v>
      </c>
      <c r="G21" s="104" t="s">
        <v>46</v>
      </c>
      <c r="H21" s="105" t="s">
        <v>47</v>
      </c>
    </row>
    <row r="22" spans="2:8" ht="15">
      <c r="B22" s="9" t="s">
        <v>60</v>
      </c>
      <c r="C22" s="151">
        <v>28</v>
      </c>
      <c r="D22" s="102">
        <f>C22/C$31</f>
        <v>0.02880658436213992</v>
      </c>
      <c r="E22" s="151">
        <v>423</v>
      </c>
      <c r="F22" s="18">
        <f aca="true" t="shared" si="4" ref="F22:F31">E22/E$31</f>
        <v>0.17378800328677074</v>
      </c>
      <c r="G22" s="13">
        <f aca="true" t="shared" si="5" ref="G22:G31">E22-C22</f>
        <v>395</v>
      </c>
      <c r="H22" s="19">
        <f>(E22-C22)/ABS(C22)</f>
        <v>14.107142857142858</v>
      </c>
    </row>
    <row r="23" spans="2:8" ht="15">
      <c r="B23" s="9" t="s">
        <v>59</v>
      </c>
      <c r="C23" s="151">
        <v>120</v>
      </c>
      <c r="D23" s="102">
        <f>C23/C$31</f>
        <v>0.12345679012345678</v>
      </c>
      <c r="E23" s="151">
        <v>360</v>
      </c>
      <c r="F23" s="18">
        <f>E23/E$31</f>
        <v>0.14790468364831552</v>
      </c>
      <c r="G23" s="13">
        <f t="shared" si="5"/>
        <v>240</v>
      </c>
      <c r="H23" s="19">
        <f aca="true" t="shared" si="6" ref="H23:H30">(E23-C23)/ABS(C23)</f>
        <v>2</v>
      </c>
    </row>
    <row r="24" spans="2:8" ht="15">
      <c r="B24" s="9" t="s">
        <v>55</v>
      </c>
      <c r="C24" s="151">
        <v>104</v>
      </c>
      <c r="D24" s="102">
        <f aca="true" t="shared" si="7" ref="D24:D30">C24/C$31</f>
        <v>0.10699588477366255</v>
      </c>
      <c r="E24" s="151">
        <v>212</v>
      </c>
      <c r="F24" s="18">
        <f t="shared" si="4"/>
        <v>0.08709942481511915</v>
      </c>
      <c r="G24" s="13">
        <f t="shared" si="5"/>
        <v>108</v>
      </c>
      <c r="H24" s="19">
        <f t="shared" si="6"/>
        <v>1.0384615384615385</v>
      </c>
    </row>
    <row r="25" spans="2:8" ht="15">
      <c r="B25" s="9" t="s">
        <v>61</v>
      </c>
      <c r="C25" s="151">
        <v>6</v>
      </c>
      <c r="D25" s="102">
        <f t="shared" si="7"/>
        <v>0.006172839506172839</v>
      </c>
      <c r="E25" s="151">
        <v>202</v>
      </c>
      <c r="F25" s="18">
        <f t="shared" si="4"/>
        <v>0.08299096138044372</v>
      </c>
      <c r="G25" s="13">
        <f t="shared" si="5"/>
        <v>196</v>
      </c>
      <c r="H25" s="19">
        <f t="shared" si="6"/>
        <v>32.666666666666664</v>
      </c>
    </row>
    <row r="26" spans="2:8" ht="15">
      <c r="B26" s="9" t="s">
        <v>53</v>
      </c>
      <c r="C26" s="151">
        <v>0</v>
      </c>
      <c r="D26" s="102">
        <f t="shared" si="7"/>
        <v>0</v>
      </c>
      <c r="E26" s="151">
        <v>183</v>
      </c>
      <c r="F26" s="18">
        <f t="shared" si="4"/>
        <v>0.07518488085456039</v>
      </c>
      <c r="G26" s="13">
        <f t="shared" si="5"/>
        <v>183</v>
      </c>
      <c r="H26" s="19">
        <v>1</v>
      </c>
    </row>
    <row r="27" spans="2:8" ht="15">
      <c r="B27" s="9" t="s">
        <v>62</v>
      </c>
      <c r="C27" s="151">
        <v>115</v>
      </c>
      <c r="D27" s="102">
        <f t="shared" si="7"/>
        <v>0.1183127572016461</v>
      </c>
      <c r="E27" s="151">
        <v>130</v>
      </c>
      <c r="F27" s="18">
        <f t="shared" si="4"/>
        <v>0.05341002465078061</v>
      </c>
      <c r="G27" s="13">
        <f t="shared" si="5"/>
        <v>15</v>
      </c>
      <c r="H27" s="19">
        <f t="shared" si="6"/>
        <v>0.13043478260869565</v>
      </c>
    </row>
    <row r="28" spans="2:8" ht="15">
      <c r="B28" s="9" t="s">
        <v>54</v>
      </c>
      <c r="C28" s="151">
        <v>4</v>
      </c>
      <c r="D28" s="102">
        <f t="shared" si="7"/>
        <v>0.00411522633744856</v>
      </c>
      <c r="E28" s="151">
        <v>117</v>
      </c>
      <c r="F28" s="18">
        <f t="shared" si="4"/>
        <v>0.04806902218570255</v>
      </c>
      <c r="G28" s="13">
        <f t="shared" si="5"/>
        <v>113</v>
      </c>
      <c r="H28" s="19">
        <f t="shared" si="6"/>
        <v>28.25</v>
      </c>
    </row>
    <row r="29" spans="2:8" ht="15">
      <c r="B29" s="9" t="s">
        <v>56</v>
      </c>
      <c r="C29" s="151">
        <v>159</v>
      </c>
      <c r="D29" s="102">
        <f>C29/C$31</f>
        <v>0.16358024691358025</v>
      </c>
      <c r="E29" s="151">
        <v>104</v>
      </c>
      <c r="F29" s="18">
        <f>E29/E$31</f>
        <v>0.04272801972062449</v>
      </c>
      <c r="G29" s="13">
        <f t="shared" si="5"/>
        <v>-55</v>
      </c>
      <c r="H29" s="19">
        <f t="shared" si="6"/>
        <v>-0.34591194968553457</v>
      </c>
    </row>
    <row r="30" spans="2:8" ht="15">
      <c r="B30" s="9" t="s">
        <v>57</v>
      </c>
      <c r="C30" s="151">
        <v>436</v>
      </c>
      <c r="D30" s="102">
        <f t="shared" si="7"/>
        <v>0.448559670781893</v>
      </c>
      <c r="E30" s="151">
        <v>703</v>
      </c>
      <c r="F30" s="18">
        <f t="shared" si="4"/>
        <v>0.2888249794576828</v>
      </c>
      <c r="G30" s="13">
        <f t="shared" si="5"/>
        <v>267</v>
      </c>
      <c r="H30" s="19">
        <f t="shared" si="6"/>
        <v>0.6123853211009175</v>
      </c>
    </row>
    <row r="31" spans="2:8" ht="15" thickBot="1">
      <c r="B31" s="10" t="s">
        <v>21</v>
      </c>
      <c r="C31" s="91">
        <f>SUM(C22:C30)</f>
        <v>972</v>
      </c>
      <c r="D31" s="92">
        <f>C31/C$31</f>
        <v>1</v>
      </c>
      <c r="E31" s="91">
        <f>SUM(E22:E30)</f>
        <v>2434</v>
      </c>
      <c r="F31" s="93">
        <f t="shared" si="4"/>
        <v>1</v>
      </c>
      <c r="G31" s="15">
        <f t="shared" si="5"/>
        <v>1462</v>
      </c>
      <c r="H31" s="39">
        <f>(E31-C31)/ABS(C31)</f>
        <v>1.5041152263374487</v>
      </c>
    </row>
    <row r="32" spans="2:8" ht="14.25">
      <c r="B32" s="86"/>
      <c r="C32" s="86"/>
      <c r="D32" s="86"/>
      <c r="E32" s="86"/>
      <c r="F32" s="86"/>
      <c r="G32" s="86"/>
      <c r="H32" s="86"/>
    </row>
    <row r="33" spans="2:8" ht="15">
      <c r="B33" s="8"/>
      <c r="C33" s="8"/>
      <c r="D33" s="8"/>
      <c r="E33" s="8"/>
      <c r="F33" s="8"/>
      <c r="G33" s="8"/>
      <c r="H33" s="8"/>
    </row>
    <row r="34" spans="3:8" ht="15">
      <c r="C34" s="23"/>
      <c r="D34" s="8"/>
      <c r="E34" s="8"/>
      <c r="F34" s="8"/>
      <c r="G34" s="8"/>
      <c r="H34" s="8"/>
    </row>
    <row r="35" spans="3:8" ht="15">
      <c r="C35" s="23"/>
      <c r="D35" s="8"/>
      <c r="E35" s="8"/>
      <c r="F35" s="8"/>
      <c r="G35" s="8"/>
      <c r="H35" s="8"/>
    </row>
    <row r="36" spans="3:8" ht="15">
      <c r="C36" s="23"/>
      <c r="D36" s="8"/>
      <c r="E36" s="8"/>
      <c r="F36" s="8"/>
      <c r="G36" s="8"/>
      <c r="H36" s="8"/>
    </row>
    <row r="37" spans="3:8" ht="15">
      <c r="C37" s="23"/>
      <c r="D37" s="8"/>
      <c r="E37" s="8"/>
      <c r="F37" s="8"/>
      <c r="G37" s="8"/>
      <c r="H37" s="8"/>
    </row>
    <row r="38" spans="3:8" ht="15">
      <c r="C38" s="23"/>
      <c r="D38" s="8"/>
      <c r="E38" s="8"/>
      <c r="F38" s="8"/>
      <c r="G38" s="8"/>
      <c r="H38" s="8"/>
    </row>
    <row r="39" spans="3:8" ht="15">
      <c r="C39" s="23"/>
      <c r="D39" s="8"/>
      <c r="E39" s="8"/>
      <c r="F39" s="8"/>
      <c r="G39" s="8"/>
      <c r="H39" s="8"/>
    </row>
    <row r="40" spans="3:8" ht="15">
      <c r="C40" s="23"/>
      <c r="D40" s="8"/>
      <c r="E40" s="8"/>
      <c r="F40" s="8"/>
      <c r="G40" s="8"/>
      <c r="H40" s="8"/>
    </row>
    <row r="41" spans="3:8" ht="15">
      <c r="C41" s="23"/>
      <c r="D41" s="8"/>
      <c r="E41" s="8"/>
      <c r="F41" s="8"/>
      <c r="G41" s="8"/>
      <c r="H41" s="8"/>
    </row>
    <row r="42" spans="3:8" ht="15">
      <c r="C42" s="23"/>
      <c r="D42" s="8"/>
      <c r="E42" s="8"/>
      <c r="F42" s="8"/>
      <c r="G42" s="8"/>
      <c r="H42" s="8"/>
    </row>
    <row r="43" spans="3:8" ht="15">
      <c r="C43" s="23"/>
      <c r="D43" s="8"/>
      <c r="E43" s="8"/>
      <c r="F43" s="8"/>
      <c r="G43" s="8"/>
      <c r="H43" s="8"/>
    </row>
    <row r="44" spans="3:8" ht="15">
      <c r="C44" s="23"/>
      <c r="D44" s="8"/>
      <c r="E44" s="8"/>
      <c r="F44" s="8"/>
      <c r="G44" s="8"/>
      <c r="H44" s="8"/>
    </row>
    <row r="45" spans="3:8" ht="15">
      <c r="C45" s="23"/>
      <c r="D45" s="8"/>
      <c r="E45" s="8"/>
      <c r="F45" s="8"/>
      <c r="G45" s="8"/>
      <c r="H45" s="8"/>
    </row>
    <row r="46" spans="3:8" ht="15">
      <c r="C46" s="23"/>
      <c r="D46" s="8"/>
      <c r="E46" s="8"/>
      <c r="F46" s="8"/>
      <c r="G46" s="8"/>
      <c r="H46" s="8"/>
    </row>
    <row r="47" spans="3:8" ht="15">
      <c r="C47" s="23"/>
      <c r="D47" s="8"/>
      <c r="E47" s="8"/>
      <c r="F47" s="8"/>
      <c r="G47" s="8"/>
      <c r="H47" s="8"/>
    </row>
    <row r="48" spans="3:8" ht="15">
      <c r="C48" s="23"/>
      <c r="D48" s="8"/>
      <c r="E48" s="8"/>
      <c r="F48" s="8"/>
      <c r="G48" s="8"/>
      <c r="H48" s="8"/>
    </row>
    <row r="49" spans="3:8" ht="15">
      <c r="C49" s="23"/>
      <c r="D49" s="8"/>
      <c r="E49" s="8"/>
      <c r="F49" s="8"/>
      <c r="G49" s="8"/>
      <c r="H49" s="8"/>
    </row>
    <row r="50" spans="3:8" ht="15">
      <c r="C50" s="23"/>
      <c r="D50" s="8"/>
      <c r="E50" s="8"/>
      <c r="F50" s="8"/>
      <c r="G50" s="8"/>
      <c r="H50" s="8"/>
    </row>
    <row r="51" spans="3:8" ht="15">
      <c r="C51" s="23"/>
      <c r="D51" s="8"/>
      <c r="E51" s="8"/>
      <c r="F51" s="8"/>
      <c r="G51" s="8"/>
      <c r="H51" s="8"/>
    </row>
    <row r="52" spans="3:8" ht="15">
      <c r="C52" s="23"/>
      <c r="D52" s="8"/>
      <c r="E52" s="8"/>
      <c r="F52" s="8"/>
      <c r="G52" s="8"/>
      <c r="H52" s="8"/>
    </row>
    <row r="53" spans="3:8" ht="15">
      <c r="C53" s="23"/>
      <c r="D53" s="8"/>
      <c r="E53" s="8"/>
      <c r="F53" s="8"/>
      <c r="G53" s="8"/>
      <c r="H53" s="8"/>
    </row>
    <row r="54" spans="3:8" ht="15">
      <c r="C54" s="23"/>
      <c r="D54" s="8"/>
      <c r="E54" s="8"/>
      <c r="F54" s="8"/>
      <c r="G54" s="8"/>
      <c r="H54" s="8"/>
    </row>
  </sheetData>
  <sheetProtection/>
  <mergeCells count="3">
    <mergeCell ref="B3:H3"/>
    <mergeCell ref="B7:H7"/>
    <mergeCell ref="B20:H20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2"/>
  <sheetViews>
    <sheetView zoomScaleSheetLayoutView="115" zoomScalePageLayoutView="0" workbookViewId="0" topLeftCell="A1">
      <selection activeCell="C34" sqref="C34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8.25390625" style="0" bestFit="1" customWidth="1"/>
    <col min="4" max="4" width="12.875" style="0" customWidth="1"/>
    <col min="5" max="5" width="8.25390625" style="0" bestFit="1" customWidth="1"/>
    <col min="6" max="6" width="13.0039062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04" t="s">
        <v>63</v>
      </c>
      <c r="C3" s="205"/>
      <c r="D3" s="205"/>
      <c r="E3" s="205"/>
      <c r="F3" s="205"/>
      <c r="G3" s="205"/>
      <c r="H3" s="206"/>
    </row>
    <row r="4" spans="2:8" ht="14.25">
      <c r="B4" s="85"/>
      <c r="C4" s="85"/>
      <c r="D4" s="85"/>
      <c r="E4" s="85"/>
      <c r="F4" s="85"/>
      <c r="G4" s="85"/>
      <c r="H4" s="85"/>
    </row>
    <row r="5" spans="2:8" ht="14.25">
      <c r="B5" s="85"/>
      <c r="C5" s="85"/>
      <c r="D5" s="85"/>
      <c r="E5" s="85"/>
      <c r="F5" s="85"/>
      <c r="G5" s="85"/>
      <c r="H5" s="85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5.75" customHeight="1" thickBot="1">
      <c r="B7" s="210" t="s">
        <v>64</v>
      </c>
      <c r="C7" s="211"/>
      <c r="D7" s="211"/>
      <c r="E7" s="211"/>
      <c r="F7" s="211"/>
      <c r="G7" s="211"/>
      <c r="H7" s="212"/>
    </row>
    <row r="8" spans="2:8" ht="50.25" customHeight="1">
      <c r="B8" s="176" t="s">
        <v>51</v>
      </c>
      <c r="C8" s="94" t="s">
        <v>32</v>
      </c>
      <c r="D8" s="94" t="s">
        <v>45</v>
      </c>
      <c r="E8" s="94" t="s">
        <v>33</v>
      </c>
      <c r="F8" s="94" t="s">
        <v>45</v>
      </c>
      <c r="G8" s="104" t="s">
        <v>46</v>
      </c>
      <c r="H8" s="105" t="s">
        <v>47</v>
      </c>
    </row>
    <row r="9" spans="2:8" ht="15">
      <c r="B9" s="9" t="s">
        <v>53</v>
      </c>
      <c r="C9" s="14">
        <v>4</v>
      </c>
      <c r="D9" s="102">
        <f aca="true" t="shared" si="0" ref="D9:D16">C9/C$17</f>
        <v>0.0027605244996549345</v>
      </c>
      <c r="E9" s="14">
        <v>193</v>
      </c>
      <c r="F9" s="16">
        <f aca="true" t="shared" si="1" ref="F9:F17">E9/E$17</f>
        <v>0.19203980099502488</v>
      </c>
      <c r="G9" s="13">
        <f aca="true" t="shared" si="2" ref="G9:G17">E9-C9</f>
        <v>189</v>
      </c>
      <c r="H9" s="17">
        <f aca="true" t="shared" si="3" ref="H9:H17">(E9-C9)/ABS(C9)</f>
        <v>47.25</v>
      </c>
    </row>
    <row r="10" spans="2:8" ht="15">
      <c r="B10" s="9" t="s">
        <v>54</v>
      </c>
      <c r="C10" s="14">
        <v>21</v>
      </c>
      <c r="D10" s="102">
        <f t="shared" si="0"/>
        <v>0.014492753623188406</v>
      </c>
      <c r="E10" s="14">
        <v>155</v>
      </c>
      <c r="F10" s="16">
        <f t="shared" si="1"/>
        <v>0.15422885572139303</v>
      </c>
      <c r="G10" s="13">
        <f t="shared" si="2"/>
        <v>134</v>
      </c>
      <c r="H10" s="17">
        <f t="shared" si="3"/>
        <v>6.380952380952381</v>
      </c>
    </row>
    <row r="11" spans="2:8" ht="15">
      <c r="B11" s="9" t="s">
        <v>60</v>
      </c>
      <c r="C11" s="14">
        <v>54</v>
      </c>
      <c r="D11" s="102">
        <f t="shared" si="0"/>
        <v>0.037267080745341616</v>
      </c>
      <c r="E11" s="14">
        <v>105</v>
      </c>
      <c r="F11" s="16">
        <f t="shared" si="1"/>
        <v>0.1044776119402985</v>
      </c>
      <c r="G11" s="13">
        <f t="shared" si="2"/>
        <v>51</v>
      </c>
      <c r="H11" s="17">
        <f t="shared" si="3"/>
        <v>0.9444444444444444</v>
      </c>
    </row>
    <row r="12" spans="2:8" ht="15">
      <c r="B12" s="9" t="s">
        <v>59</v>
      </c>
      <c r="C12" s="14">
        <v>260</v>
      </c>
      <c r="D12" s="102">
        <f t="shared" si="0"/>
        <v>0.17943409247757075</v>
      </c>
      <c r="E12" s="14">
        <v>80</v>
      </c>
      <c r="F12" s="16">
        <f t="shared" si="1"/>
        <v>0.07960199004975124</v>
      </c>
      <c r="G12" s="13">
        <f t="shared" si="2"/>
        <v>-180</v>
      </c>
      <c r="H12" s="17">
        <f t="shared" si="3"/>
        <v>-0.6923076923076923</v>
      </c>
    </row>
    <row r="13" spans="2:8" ht="15">
      <c r="B13" s="9" t="s">
        <v>66</v>
      </c>
      <c r="C13" s="14">
        <v>187</v>
      </c>
      <c r="D13" s="102">
        <f t="shared" si="0"/>
        <v>0.1290545203588682</v>
      </c>
      <c r="E13" s="14">
        <v>53</v>
      </c>
      <c r="F13" s="16">
        <f t="shared" si="1"/>
        <v>0.0527363184079602</v>
      </c>
      <c r="G13" s="13">
        <f t="shared" si="2"/>
        <v>-134</v>
      </c>
      <c r="H13" s="17">
        <f t="shared" si="3"/>
        <v>-0.7165775401069518</v>
      </c>
    </row>
    <row r="14" spans="2:8" ht="15">
      <c r="B14" s="9" t="s">
        <v>55</v>
      </c>
      <c r="C14" s="14">
        <v>226</v>
      </c>
      <c r="D14" s="102">
        <f t="shared" si="0"/>
        <v>0.1559696342305038</v>
      </c>
      <c r="E14" s="14">
        <v>47</v>
      </c>
      <c r="F14" s="16">
        <f t="shared" si="1"/>
        <v>0.046766169154228855</v>
      </c>
      <c r="G14" s="13">
        <f t="shared" si="2"/>
        <v>-179</v>
      </c>
      <c r="H14" s="17">
        <f t="shared" si="3"/>
        <v>-0.7920353982300885</v>
      </c>
    </row>
    <row r="15" spans="2:8" ht="15">
      <c r="B15" s="9" t="s">
        <v>56</v>
      </c>
      <c r="C15" s="14">
        <v>449</v>
      </c>
      <c r="D15" s="102">
        <f t="shared" si="0"/>
        <v>0.30986887508626637</v>
      </c>
      <c r="E15" s="14">
        <v>22</v>
      </c>
      <c r="F15" s="16">
        <f t="shared" si="1"/>
        <v>0.021890547263681594</v>
      </c>
      <c r="G15" s="13">
        <f t="shared" si="2"/>
        <v>-427</v>
      </c>
      <c r="H15" s="17">
        <f t="shared" si="3"/>
        <v>-0.9510022271714922</v>
      </c>
    </row>
    <row r="16" spans="2:8" ht="15">
      <c r="B16" s="100" t="s">
        <v>57</v>
      </c>
      <c r="C16" s="150">
        <v>248</v>
      </c>
      <c r="D16" s="102">
        <f t="shared" si="0"/>
        <v>0.17115251897860592</v>
      </c>
      <c r="E16" s="150">
        <v>350</v>
      </c>
      <c r="F16" s="16">
        <f t="shared" si="1"/>
        <v>0.3482587064676617</v>
      </c>
      <c r="G16" s="13">
        <f t="shared" si="2"/>
        <v>102</v>
      </c>
      <c r="H16" s="17">
        <f t="shared" si="3"/>
        <v>0.4112903225806452</v>
      </c>
    </row>
    <row r="17" spans="2:8" ht="15" thickBot="1">
      <c r="B17" s="10" t="s">
        <v>21</v>
      </c>
      <c r="C17" s="15">
        <f>SUM(C9:C16)</f>
        <v>1449</v>
      </c>
      <c r="D17" s="92">
        <f>C17/C$17</f>
        <v>1</v>
      </c>
      <c r="E17" s="15">
        <f>SUM(E9:E16)</f>
        <v>1005</v>
      </c>
      <c r="F17" s="92">
        <f t="shared" si="1"/>
        <v>1</v>
      </c>
      <c r="G17" s="15">
        <f t="shared" si="2"/>
        <v>-444</v>
      </c>
      <c r="H17" s="38">
        <f t="shared" si="3"/>
        <v>-0.3064182194616977</v>
      </c>
    </row>
    <row r="18" spans="2:8" ht="14.25">
      <c r="B18" s="85"/>
      <c r="C18" s="85"/>
      <c r="D18" s="85"/>
      <c r="E18" s="85"/>
      <c r="F18" s="85"/>
      <c r="G18" s="85"/>
      <c r="H18" s="85"/>
    </row>
    <row r="19" spans="2:8" ht="14.25">
      <c r="B19" s="85"/>
      <c r="C19" s="85"/>
      <c r="D19" s="85"/>
      <c r="E19" s="85"/>
      <c r="F19" s="85"/>
      <c r="G19" s="85"/>
      <c r="H19" s="85"/>
    </row>
    <row r="20" spans="2:8" ht="15" thickBot="1">
      <c r="B20" s="85"/>
      <c r="C20" s="85"/>
      <c r="D20" s="85"/>
      <c r="E20" s="85"/>
      <c r="F20" s="85"/>
      <c r="G20" s="85"/>
      <c r="H20" s="85"/>
    </row>
    <row r="21" spans="2:8" ht="36" customHeight="1" thickBot="1">
      <c r="B21" s="210" t="s">
        <v>65</v>
      </c>
      <c r="C21" s="211"/>
      <c r="D21" s="211"/>
      <c r="E21" s="211"/>
      <c r="F21" s="211"/>
      <c r="G21" s="211"/>
      <c r="H21" s="212"/>
    </row>
    <row r="22" spans="2:8" ht="48.75" customHeight="1">
      <c r="B22" s="176" t="s">
        <v>51</v>
      </c>
      <c r="C22" s="94" t="s">
        <v>32</v>
      </c>
      <c r="D22" s="94" t="s">
        <v>45</v>
      </c>
      <c r="E22" s="94" t="s">
        <v>33</v>
      </c>
      <c r="F22" s="94" t="s">
        <v>45</v>
      </c>
      <c r="G22" s="104" t="s">
        <v>46</v>
      </c>
      <c r="H22" s="105" t="s">
        <v>47</v>
      </c>
    </row>
    <row r="23" spans="2:12" ht="15">
      <c r="B23" s="9" t="s">
        <v>59</v>
      </c>
      <c r="C23" s="152">
        <v>2402</v>
      </c>
      <c r="D23" s="102">
        <f aca="true" t="shared" si="4" ref="D23:D29">C23/C$30</f>
        <v>0.20060130282278268</v>
      </c>
      <c r="E23" s="14">
        <v>277</v>
      </c>
      <c r="F23" s="16">
        <f>E23/E$30</f>
        <v>0.3040614709110867</v>
      </c>
      <c r="G23" s="13">
        <f>E23-C23</f>
        <v>-2125</v>
      </c>
      <c r="H23" s="17">
        <f>(E23-C23)/ABS(C23)</f>
        <v>-0.8846794338051623</v>
      </c>
      <c r="L23" s="153"/>
    </row>
    <row r="24" spans="2:8" ht="15">
      <c r="B24" s="9" t="s">
        <v>56</v>
      </c>
      <c r="C24" s="152">
        <v>6111</v>
      </c>
      <c r="D24" s="102">
        <f t="shared" si="4"/>
        <v>0.510355770836813</v>
      </c>
      <c r="E24" s="14">
        <v>161</v>
      </c>
      <c r="F24" s="16">
        <f aca="true" t="shared" si="5" ref="F24:F29">E24/E$30</f>
        <v>0.17672886937431395</v>
      </c>
      <c r="G24" s="13">
        <f aca="true" t="shared" si="6" ref="G24:G29">E24-C24</f>
        <v>-5950</v>
      </c>
      <c r="H24" s="17">
        <f aca="true" t="shared" si="7" ref="H24:H29">(E24-C24)/ABS(C24)</f>
        <v>-0.9736540664375716</v>
      </c>
    </row>
    <row r="25" spans="2:8" ht="15">
      <c r="B25" s="9" t="s">
        <v>66</v>
      </c>
      <c r="C25" s="14">
        <v>986</v>
      </c>
      <c r="D25" s="102">
        <f t="shared" si="4"/>
        <v>0.08234508100885252</v>
      </c>
      <c r="E25" s="14">
        <v>86</v>
      </c>
      <c r="F25" s="16">
        <f t="shared" si="5"/>
        <v>0.09440175631174534</v>
      </c>
      <c r="G25" s="13">
        <f t="shared" si="6"/>
        <v>-900</v>
      </c>
      <c r="H25" s="17">
        <f t="shared" si="7"/>
        <v>-0.9127789046653144</v>
      </c>
    </row>
    <row r="26" spans="2:8" ht="15">
      <c r="B26" s="9" t="s">
        <v>60</v>
      </c>
      <c r="C26" s="14">
        <v>831</v>
      </c>
      <c r="D26" s="102">
        <f t="shared" si="4"/>
        <v>0.06940036746283615</v>
      </c>
      <c r="E26" s="14">
        <v>50</v>
      </c>
      <c r="F26" s="16">
        <f t="shared" si="5"/>
        <v>0.054884742041712405</v>
      </c>
      <c r="G26" s="13">
        <f t="shared" si="6"/>
        <v>-781</v>
      </c>
      <c r="H26" s="17">
        <f t="shared" si="7"/>
        <v>-0.9398315282791817</v>
      </c>
    </row>
    <row r="27" spans="2:8" ht="15">
      <c r="B27" s="9" t="s">
        <v>61</v>
      </c>
      <c r="C27" s="14">
        <v>97</v>
      </c>
      <c r="D27" s="102">
        <f t="shared" si="4"/>
        <v>0.008100885251377985</v>
      </c>
      <c r="E27" s="14">
        <v>49</v>
      </c>
      <c r="F27" s="16">
        <f t="shared" si="5"/>
        <v>0.05378704720087816</v>
      </c>
      <c r="G27" s="13">
        <f t="shared" si="6"/>
        <v>-48</v>
      </c>
      <c r="H27" s="17">
        <f t="shared" si="7"/>
        <v>-0.4948453608247423</v>
      </c>
    </row>
    <row r="28" spans="2:8" ht="15">
      <c r="B28" s="9" t="s">
        <v>55</v>
      </c>
      <c r="C28" s="14">
        <v>434</v>
      </c>
      <c r="D28" s="102">
        <f t="shared" si="4"/>
        <v>0.03624519792884583</v>
      </c>
      <c r="E28" s="14">
        <v>5</v>
      </c>
      <c r="F28" s="16">
        <f t="shared" si="5"/>
        <v>0.005488474204171241</v>
      </c>
      <c r="G28" s="13">
        <f t="shared" si="6"/>
        <v>-429</v>
      </c>
      <c r="H28" s="17">
        <f t="shared" si="7"/>
        <v>-0.988479262672811</v>
      </c>
    </row>
    <row r="29" spans="2:8" ht="15">
      <c r="B29" s="9" t="s">
        <v>57</v>
      </c>
      <c r="C29" s="14">
        <v>1113</v>
      </c>
      <c r="D29" s="102">
        <f t="shared" si="4"/>
        <v>0.09295139468849173</v>
      </c>
      <c r="E29" s="14">
        <v>283</v>
      </c>
      <c r="F29" s="16">
        <f t="shared" si="5"/>
        <v>0.3106476399560922</v>
      </c>
      <c r="G29" s="13">
        <f t="shared" si="6"/>
        <v>-830</v>
      </c>
      <c r="H29" s="17">
        <f t="shared" si="7"/>
        <v>-0.7457322551662174</v>
      </c>
    </row>
    <row r="30" spans="2:8" ht="15" thickBot="1">
      <c r="B30" s="10" t="s">
        <v>21</v>
      </c>
      <c r="C30" s="15">
        <f>SUM(C23:C29)</f>
        <v>11974</v>
      </c>
      <c r="D30" s="92">
        <f>C30/C$30</f>
        <v>1</v>
      </c>
      <c r="E30" s="15">
        <f>SUM(E23:E29)</f>
        <v>911</v>
      </c>
      <c r="F30" s="92">
        <f>E30/E$30</f>
        <v>1</v>
      </c>
      <c r="G30" s="15">
        <f>E30-C30</f>
        <v>-11063</v>
      </c>
      <c r="H30" s="38">
        <f>(E30-C30)/ABS(C30)</f>
        <v>-0.9239184900618006</v>
      </c>
    </row>
    <row r="31" spans="2:5" ht="15">
      <c r="B31" s="133"/>
      <c r="C31" s="134"/>
      <c r="D31" s="133"/>
      <c r="E31" s="134"/>
    </row>
    <row r="32" ht="15">
      <c r="E32" s="132"/>
    </row>
  </sheetData>
  <sheetProtection/>
  <mergeCells count="3">
    <mergeCell ref="B7:H7"/>
    <mergeCell ref="B3:H3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24"/>
  <sheetViews>
    <sheetView zoomScaleSheetLayoutView="115" zoomScalePageLayoutView="0" workbookViewId="0" topLeftCell="A1">
      <selection activeCell="I35" sqref="I35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9.625" style="0" customWidth="1"/>
    <col min="4" max="4" width="13.00390625" style="0" customWidth="1"/>
    <col min="6" max="6" width="13.0039062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04" t="s">
        <v>67</v>
      </c>
      <c r="C3" s="205"/>
      <c r="D3" s="205"/>
      <c r="E3" s="205"/>
      <c r="F3" s="205"/>
      <c r="G3" s="205"/>
      <c r="H3" s="206"/>
    </row>
    <row r="4" spans="2:8" ht="14.25">
      <c r="B4" s="85"/>
      <c r="C4" s="85"/>
      <c r="D4" s="85"/>
      <c r="E4" s="85"/>
      <c r="F4" s="85"/>
      <c r="G4" s="85"/>
      <c r="H4" s="85"/>
    </row>
    <row r="5" spans="2:8" ht="14.25">
      <c r="B5" s="85"/>
      <c r="C5" s="85"/>
      <c r="D5" s="85"/>
      <c r="E5" s="85"/>
      <c r="F5" s="85"/>
      <c r="G5" s="85"/>
      <c r="H5" s="85"/>
    </row>
    <row r="6" spans="2:8" ht="15" thickBot="1">
      <c r="B6" s="85"/>
      <c r="C6" s="85"/>
      <c r="D6" s="85"/>
      <c r="E6" s="85"/>
      <c r="F6" s="85"/>
      <c r="G6" s="85"/>
      <c r="H6" s="85"/>
    </row>
    <row r="7" spans="2:8" ht="48.75" customHeight="1" thickBot="1">
      <c r="B7" s="210" t="s">
        <v>90</v>
      </c>
      <c r="C7" s="211"/>
      <c r="D7" s="211"/>
      <c r="E7" s="211"/>
      <c r="F7" s="211"/>
      <c r="G7" s="211"/>
      <c r="H7" s="212"/>
    </row>
    <row r="8" spans="2:8" ht="53.25" customHeight="1">
      <c r="B8" s="176" t="s">
        <v>51</v>
      </c>
      <c r="C8" s="94" t="s">
        <v>32</v>
      </c>
      <c r="D8" s="94" t="s">
        <v>45</v>
      </c>
      <c r="E8" s="94" t="s">
        <v>33</v>
      </c>
      <c r="F8" s="94" t="s">
        <v>45</v>
      </c>
      <c r="G8" s="104" t="s">
        <v>46</v>
      </c>
      <c r="H8" s="105" t="s">
        <v>47</v>
      </c>
    </row>
    <row r="9" spans="2:8" ht="15">
      <c r="B9" s="9" t="s">
        <v>55</v>
      </c>
      <c r="C9" s="14">
        <v>301</v>
      </c>
      <c r="D9" s="102">
        <f aca="true" t="shared" si="0" ref="D9:D16">C9/C$16</f>
        <v>0.4581430745814307</v>
      </c>
      <c r="E9" s="14">
        <v>234</v>
      </c>
      <c r="F9" s="16">
        <f aca="true" t="shared" si="1" ref="F9:F16">E9/E$16</f>
        <v>0.291044776119403</v>
      </c>
      <c r="G9" s="13">
        <f aca="true" t="shared" si="2" ref="G9:G16">E9-C9</f>
        <v>-67</v>
      </c>
      <c r="H9" s="12">
        <f aca="true" t="shared" si="3" ref="H9:H16">(E9-C9)/ABS(C9)</f>
        <v>-0.22259136212624583</v>
      </c>
    </row>
    <row r="10" spans="2:8" ht="15">
      <c r="B10" s="9" t="s">
        <v>62</v>
      </c>
      <c r="C10" s="14">
        <v>84</v>
      </c>
      <c r="D10" s="102">
        <f t="shared" si="0"/>
        <v>0.1278538812785388</v>
      </c>
      <c r="E10" s="14">
        <v>82</v>
      </c>
      <c r="F10" s="16">
        <f t="shared" si="1"/>
        <v>0.10199004975124377</v>
      </c>
      <c r="G10" s="13">
        <f t="shared" si="2"/>
        <v>-2</v>
      </c>
      <c r="H10" s="12">
        <f t="shared" si="3"/>
        <v>-0.023809523809523808</v>
      </c>
    </row>
    <row r="11" spans="2:8" ht="15">
      <c r="B11" s="9" t="s">
        <v>68</v>
      </c>
      <c r="C11" s="14">
        <v>42</v>
      </c>
      <c r="D11" s="102">
        <f t="shared" si="0"/>
        <v>0.0639269406392694</v>
      </c>
      <c r="E11" s="14">
        <v>73</v>
      </c>
      <c r="F11" s="16">
        <f t="shared" si="1"/>
        <v>0.09079601990049752</v>
      </c>
      <c r="G11" s="13">
        <f t="shared" si="2"/>
        <v>31</v>
      </c>
      <c r="H11" s="12">
        <f t="shared" si="3"/>
        <v>0.7380952380952381</v>
      </c>
    </row>
    <row r="12" spans="2:8" ht="15">
      <c r="B12" s="9" t="s">
        <v>69</v>
      </c>
      <c r="C12" s="14">
        <v>56</v>
      </c>
      <c r="D12" s="102">
        <f t="shared" si="0"/>
        <v>0.0852359208523592</v>
      </c>
      <c r="E12" s="14">
        <v>71</v>
      </c>
      <c r="F12" s="16">
        <f t="shared" si="1"/>
        <v>0.08830845771144279</v>
      </c>
      <c r="G12" s="13">
        <f t="shared" si="2"/>
        <v>15</v>
      </c>
      <c r="H12" s="12">
        <f t="shared" si="3"/>
        <v>0.26785714285714285</v>
      </c>
    </row>
    <row r="13" spans="2:8" ht="15">
      <c r="B13" s="9" t="s">
        <v>60</v>
      </c>
      <c r="C13" s="14">
        <v>4</v>
      </c>
      <c r="D13" s="102">
        <f t="shared" si="0"/>
        <v>0.0060882800608828</v>
      </c>
      <c r="E13" s="14">
        <v>44</v>
      </c>
      <c r="F13" s="16">
        <f t="shared" si="1"/>
        <v>0.05472636815920398</v>
      </c>
      <c r="G13" s="13">
        <f t="shared" si="2"/>
        <v>40</v>
      </c>
      <c r="H13" s="12">
        <f>(E13-C13)/ABS(C13)</f>
        <v>10</v>
      </c>
    </row>
    <row r="14" spans="2:8" ht="15">
      <c r="B14" s="9" t="s">
        <v>56</v>
      </c>
      <c r="C14" s="14">
        <v>45</v>
      </c>
      <c r="D14" s="102">
        <f t="shared" si="0"/>
        <v>0.0684931506849315</v>
      </c>
      <c r="E14" s="14">
        <v>0</v>
      </c>
      <c r="F14" s="16">
        <f t="shared" si="1"/>
        <v>0</v>
      </c>
      <c r="G14" s="13">
        <f t="shared" si="2"/>
        <v>-45</v>
      </c>
      <c r="H14" s="12">
        <f t="shared" si="3"/>
        <v>-1</v>
      </c>
    </row>
    <row r="15" spans="2:8" ht="15">
      <c r="B15" s="9" t="s">
        <v>57</v>
      </c>
      <c r="C15" s="14">
        <v>125</v>
      </c>
      <c r="D15" s="102">
        <f t="shared" si="0"/>
        <v>0.1902587519025875</v>
      </c>
      <c r="E15" s="14">
        <v>300</v>
      </c>
      <c r="F15" s="16">
        <f t="shared" si="1"/>
        <v>0.373134328358209</v>
      </c>
      <c r="G15" s="13">
        <f t="shared" si="2"/>
        <v>175</v>
      </c>
      <c r="H15" s="12">
        <f t="shared" si="3"/>
        <v>1.4</v>
      </c>
    </row>
    <row r="16" spans="2:8" ht="15" thickBot="1">
      <c r="B16" s="10" t="s">
        <v>21</v>
      </c>
      <c r="C16" s="15">
        <f>SUM(C9:C15)</f>
        <v>657</v>
      </c>
      <c r="D16" s="92">
        <f t="shared" si="0"/>
        <v>1</v>
      </c>
      <c r="E16" s="15">
        <f>SUM(E9:E15)</f>
        <v>804</v>
      </c>
      <c r="F16" s="92">
        <f t="shared" si="1"/>
        <v>1</v>
      </c>
      <c r="G16" s="15">
        <f t="shared" si="2"/>
        <v>147</v>
      </c>
      <c r="H16" s="11">
        <f t="shared" si="3"/>
        <v>0.2237442922374429</v>
      </c>
    </row>
    <row r="17" spans="2:8" ht="14.25">
      <c r="B17" s="85"/>
      <c r="C17" s="85"/>
      <c r="D17" s="85"/>
      <c r="E17" s="85"/>
      <c r="F17" s="85"/>
      <c r="G17" s="85"/>
      <c r="H17" s="85"/>
    </row>
    <row r="18" spans="2:8" ht="14.25">
      <c r="B18" s="85"/>
      <c r="C18" s="85"/>
      <c r="D18" s="85"/>
      <c r="E18" s="85"/>
      <c r="F18" s="85"/>
      <c r="G18" s="85"/>
      <c r="H18" s="85"/>
    </row>
    <row r="19" spans="3:8" ht="14.25">
      <c r="C19" s="85"/>
      <c r="D19" s="85"/>
      <c r="E19" s="85"/>
      <c r="F19" s="85"/>
      <c r="G19" s="85"/>
      <c r="H19" s="85"/>
    </row>
    <row r="20" spans="3:8" ht="14.25">
      <c r="C20" s="85"/>
      <c r="D20" s="85"/>
      <c r="E20" s="85"/>
      <c r="F20" s="85"/>
      <c r="G20" s="85"/>
      <c r="H20" s="85"/>
    </row>
    <row r="21" spans="3:8" ht="14.25">
      <c r="C21" s="85"/>
      <c r="D21" s="85"/>
      <c r="E21" s="85"/>
      <c r="F21" s="85"/>
      <c r="G21" s="85"/>
      <c r="H21" s="85"/>
    </row>
    <row r="22" spans="3:8" ht="14.25">
      <c r="C22" s="85"/>
      <c r="D22" s="85"/>
      <c r="E22" s="85"/>
      <c r="F22" s="85"/>
      <c r="G22" s="85"/>
      <c r="H22" s="85"/>
    </row>
    <row r="23" spans="3:8" ht="14.25">
      <c r="C23" s="85"/>
      <c r="D23" s="85"/>
      <c r="E23" s="85"/>
      <c r="F23" s="85"/>
      <c r="G23" s="85"/>
      <c r="H23" s="85"/>
    </row>
    <row r="24" spans="3:8" ht="14.25">
      <c r="C24" s="85"/>
      <c r="D24" s="85"/>
      <c r="E24" s="85"/>
      <c r="F24" s="85"/>
      <c r="G24" s="85"/>
      <c r="H24" s="85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51"/>
      <c r="B3" s="195" t="s">
        <v>70</v>
      </c>
      <c r="C3" s="196"/>
      <c r="D3" s="196"/>
      <c r="E3" s="196"/>
      <c r="F3" s="197"/>
      <c r="G3" s="51"/>
      <c r="H3" s="25"/>
      <c r="I3" s="25"/>
    </row>
    <row r="4" spans="1:10" ht="18" customHeight="1">
      <c r="A4" s="52"/>
      <c r="B4" s="186" t="s">
        <v>71</v>
      </c>
      <c r="C4" s="203"/>
      <c r="D4" s="203"/>
      <c r="E4" s="203"/>
      <c r="F4" s="187"/>
      <c r="G4" s="52"/>
      <c r="H4" s="24"/>
      <c r="I4" s="24"/>
      <c r="J4" s="2"/>
    </row>
    <row r="5" spans="1:8" ht="15">
      <c r="A5" s="26"/>
      <c r="B5" s="26"/>
      <c r="C5" s="26"/>
      <c r="D5" s="26"/>
      <c r="E5" s="26"/>
      <c r="F5" s="26"/>
      <c r="G5" s="26"/>
      <c r="H5" s="85"/>
    </row>
    <row r="6" spans="1:7" ht="15">
      <c r="A6" s="26"/>
      <c r="B6" s="26"/>
      <c r="C6" s="26"/>
      <c r="D6" s="26"/>
      <c r="E6" s="26"/>
      <c r="F6" s="26"/>
      <c r="G6" s="26"/>
    </row>
    <row r="7" spans="1:7" ht="14.25" customHeight="1" thickBot="1">
      <c r="A7" s="26"/>
      <c r="B7" s="26"/>
      <c r="C7" s="26"/>
      <c r="D7" s="26"/>
      <c r="E7" s="26"/>
      <c r="F7" s="26"/>
      <c r="G7" s="26"/>
    </row>
    <row r="8" spans="1:7" ht="33" customHeight="1" thickBot="1">
      <c r="A8" s="26"/>
      <c r="B8" s="107"/>
      <c r="C8" s="169" t="s">
        <v>32</v>
      </c>
      <c r="D8" s="170" t="s">
        <v>33</v>
      </c>
      <c r="E8" s="28" t="s">
        <v>30</v>
      </c>
      <c r="F8" s="29" t="s">
        <v>31</v>
      </c>
      <c r="G8" s="26"/>
    </row>
    <row r="9" spans="1:7" ht="32.25" customHeight="1">
      <c r="A9" s="26"/>
      <c r="B9" s="177" t="s">
        <v>72</v>
      </c>
      <c r="C9" s="154">
        <v>176903</v>
      </c>
      <c r="D9" s="154">
        <v>28803</v>
      </c>
      <c r="E9" s="41">
        <f>D9-C9</f>
        <v>-148100</v>
      </c>
      <c r="F9" s="47">
        <f>(D9-C9)/ABS(C9)</f>
        <v>-0.8371819584744182</v>
      </c>
      <c r="G9" s="26"/>
    </row>
    <row r="10" spans="1:7" ht="22.5" customHeight="1">
      <c r="A10" s="26"/>
      <c r="B10" s="53" t="s">
        <v>73</v>
      </c>
      <c r="C10" s="101">
        <v>25170</v>
      </c>
      <c r="D10" s="14">
        <v>630</v>
      </c>
      <c r="E10" s="21">
        <f>D10-C10</f>
        <v>-24540</v>
      </c>
      <c r="F10" s="17">
        <f>(D10-C10)/ABS(C10)</f>
        <v>-0.9749702026221693</v>
      </c>
      <c r="G10" s="26"/>
    </row>
    <row r="11" spans="1:7" ht="21.75" customHeight="1" thickBot="1">
      <c r="A11" s="26"/>
      <c r="B11" s="54" t="s">
        <v>74</v>
      </c>
      <c r="C11" s="101">
        <v>151733</v>
      </c>
      <c r="D11" s="101">
        <v>28173</v>
      </c>
      <c r="E11" s="22">
        <f>D11-C11</f>
        <v>-123560</v>
      </c>
      <c r="F11" s="121">
        <f>(D11-C11)/ABS(C11)</f>
        <v>-0.8143251632802356</v>
      </c>
      <c r="G11" s="26"/>
    </row>
    <row r="12" spans="1:7" ht="62.25" customHeight="1">
      <c r="A12" s="26"/>
      <c r="B12" s="55" t="s">
        <v>75</v>
      </c>
      <c r="C12" s="102">
        <f>C10/C$9</f>
        <v>0.14228136323295817</v>
      </c>
      <c r="D12" s="106">
        <f>D10/D$9</f>
        <v>0.021872721591500884</v>
      </c>
      <c r="E12" s="111"/>
      <c r="F12" s="112"/>
      <c r="G12" s="26"/>
    </row>
    <row r="13" spans="1:7" ht="62.25" customHeight="1" thickBot="1">
      <c r="A13" s="26"/>
      <c r="B13" s="56" t="s">
        <v>76</v>
      </c>
      <c r="C13" s="108">
        <f>C11/C$9</f>
        <v>0.8577186367670419</v>
      </c>
      <c r="D13" s="110">
        <f>D11/D$9</f>
        <v>0.9781272784084991</v>
      </c>
      <c r="E13" s="113"/>
      <c r="F13" s="109"/>
      <c r="G13" s="26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2016-11-10T13:12:49Z</cp:lastPrinted>
  <dcterms:created xsi:type="dcterms:W3CDTF">2003-11-27T11:23:38Z</dcterms:created>
  <dcterms:modified xsi:type="dcterms:W3CDTF">2016-12-27T14:49:25Z</dcterms:modified>
  <cp:category/>
  <cp:version/>
  <cp:contentType/>
  <cp:contentStatus/>
</cp:coreProperties>
</file>