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2975" windowHeight="12255" tabRatio="70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>
    <definedName name="_xlnm.Print_Area" localSheetId="0">'0'!$A$1:$I$37</definedName>
    <definedName name="_xlnm.Print_Area" localSheetId="1">'1'!$A$1:$D$27</definedName>
    <definedName name="_xlnm.Print_Area" localSheetId="10">'10'!$A$1:$G$42</definedName>
    <definedName name="_xlnm.Print_Area" localSheetId="11">'11'!$A$1:$F$46</definedName>
    <definedName name="_xlnm.Print_Area" localSheetId="2">'2'!$A$1:$H$38</definedName>
    <definedName name="_xlnm.Print_Area" localSheetId="3">'3'!$A$1:$G$43</definedName>
    <definedName name="_xlnm.Print_Area" localSheetId="4">'4'!$A$1:$I$46</definedName>
    <definedName name="_xlnm.Print_Area" localSheetId="5">'5'!$A$1:$I$33</definedName>
    <definedName name="_xlnm.Print_Area" localSheetId="6">'6'!$A$1:$I$33</definedName>
    <definedName name="_xlnm.Print_Area" localSheetId="7">'7'!$A$1:$I$19</definedName>
    <definedName name="_xlnm.Print_Area" localSheetId="8">'8'!$A$1:$G$44</definedName>
    <definedName name="_xlnm.Print_Area" localSheetId="9">'9'!$A$1:$F$44</definedName>
  </definedNames>
  <calcPr fullCalcOnLoad="1"/>
</workbook>
</file>

<file path=xl/sharedStrings.xml><?xml version="1.0" encoding="utf-8"?>
<sst xmlns="http://schemas.openxmlformats.org/spreadsheetml/2006/main" count="211" uniqueCount="91">
  <si>
    <t>Összesen</t>
  </si>
  <si>
    <t>Európán kívüli</t>
  </si>
  <si>
    <t>Állampolgárság</t>
  </si>
  <si>
    <t>afgán</t>
  </si>
  <si>
    <t>egyéb</t>
  </si>
  <si>
    <t xml:space="preserve"> </t>
  </si>
  <si>
    <t xml:space="preserve">  </t>
  </si>
  <si>
    <t>Európai</t>
  </si>
  <si>
    <t>Tartózkodási engedély</t>
  </si>
  <si>
    <t>Bevándorlási és Állampolgársági Hivatal</t>
  </si>
  <si>
    <t>Statisztikák</t>
  </si>
  <si>
    <t>Regisztrációs igazolás</t>
  </si>
  <si>
    <t>Állandó tartózkodási kártya</t>
  </si>
  <si>
    <t>szerb</t>
  </si>
  <si>
    <t>Státusz megnevezése</t>
  </si>
  <si>
    <t>EK letelepedési engedély</t>
  </si>
  <si>
    <t>Nemzeti letelepedési engedély</t>
  </si>
  <si>
    <t>Ideiglenes letelepedési engedély</t>
  </si>
  <si>
    <t>Benyújtott kérelmek száma</t>
  </si>
  <si>
    <t>EGT állampolgár harmadik ország állampolgárságával rendelkező családtagja</t>
  </si>
  <si>
    <t>Magyar állampolgár harmadik ország állampolgárságával rendelkező családtagja</t>
  </si>
  <si>
    <t>A Magyarországra érkezett menedékkérők számának alakulása</t>
  </si>
  <si>
    <t>koszovói</t>
  </si>
  <si>
    <t>összesen</t>
  </si>
  <si>
    <t>török</t>
  </si>
  <si>
    <t>A 2007. évi I. törvény (Szmtv.) alapján benyújtott tartózkodási kérelmek száma</t>
  </si>
  <si>
    <t>Változás</t>
  </si>
  <si>
    <t>Változás %-ban</t>
  </si>
  <si>
    <t>A tartózkodás célja</t>
  </si>
  <si>
    <t>Családi együttélés</t>
  </si>
  <si>
    <t>Tanulmányok folytatása</t>
  </si>
  <si>
    <t>Egyéb cél</t>
  </si>
  <si>
    <t>Hivatalos</t>
  </si>
  <si>
    <t>Összes kérelem %-ban</t>
  </si>
  <si>
    <t>Egyéb tartózkodási célok</t>
  </si>
  <si>
    <t>pakisztáni</t>
  </si>
  <si>
    <t>Idegenrendészeti hatóság által elrendelt kiutasítások                                                                     főbb állampolgárság</t>
  </si>
  <si>
    <t xml:space="preserve">Idegenrendészeti őrizet elrendelése                                                                                                                            főbb  állampolgárság </t>
  </si>
  <si>
    <t xml:space="preserve">Kijelölt helyen való tartózkodás elrendelése                                                                                               főbb állampolgárság </t>
  </si>
  <si>
    <t>Kitoloncolás                                                                                                                                                         főbb állampolgárság szerint</t>
  </si>
  <si>
    <t xml:space="preserve">Változás </t>
  </si>
  <si>
    <t>Változás 
%-ban</t>
  </si>
  <si>
    <t>Regisztrált menedékkérők 
száma összesen</t>
  </si>
  <si>
    <t>Európaiak száma az összes 
menedékkérő %-ában</t>
  </si>
  <si>
    <t>Európán kívüliek száma az összes menedékkérő %-ában</t>
  </si>
  <si>
    <t>albán</t>
  </si>
  <si>
    <t>Nemzeti tartózkodási engedély</t>
  </si>
  <si>
    <t>Összes eset %-ában</t>
  </si>
  <si>
    <t xml:space="preserve">A 2007. évi II. törvény (Harmtv.) alapján három hónapot meghaladó tartózkodást, illetve letelepedést biztosító kérelmek száma </t>
  </si>
  <si>
    <t>Menenekültügyi őrizet elrendelése</t>
  </si>
  <si>
    <t>iraki</t>
  </si>
  <si>
    <t>szír</t>
  </si>
  <si>
    <t>Engedélytípusok</t>
  </si>
  <si>
    <t>menekültként elismerés</t>
  </si>
  <si>
    <t>oltalmazottként elismerés</t>
  </si>
  <si>
    <t>megszüntetés</t>
  </si>
  <si>
    <t>elutasítás</t>
  </si>
  <si>
    <t>BÁH által kiállított bevándorlási engedély</t>
  </si>
  <si>
    <t xml:space="preserve">A menekültügyi hatóság által meghozott döntések </t>
  </si>
  <si>
    <t>BÁH által kiállított letelepedési engedély</t>
  </si>
  <si>
    <t>befogadottkénti elismerés</t>
  </si>
  <si>
    <t>Magyarország által kiállított  tartózkodásra jogosító érvényes engedéllyel rendelkezők száma</t>
  </si>
  <si>
    <t>marokkói</t>
  </si>
  <si>
    <t>algériai</t>
  </si>
  <si>
    <t>iráni</t>
  </si>
  <si>
    <t>Bíróság által elrendelt kiutasítás végrehajtásának elrendelése                                                                                                                                                                                    főbb állampolgárság</t>
  </si>
  <si>
    <t>*KEKKH- adatai, 2016.06.30-i állapot</t>
  </si>
  <si>
    <t>Menekültként személyi 
igazolvánnyal rendelkező*</t>
  </si>
  <si>
    <t>Oltalmazottként személyi
igazolvánnyal rendelkező*</t>
  </si>
  <si>
    <t>Befogadott **</t>
  </si>
  <si>
    <t>**2016.06.30-i állapot</t>
  </si>
  <si>
    <t>ukrán</t>
  </si>
  <si>
    <t>koszovó</t>
  </si>
  <si>
    <t xml:space="preserve">Keresőtevékenység, munkavállalás, jövedelemszerzés </t>
  </si>
  <si>
    <t>2015. I-IX. hónap  -  2016. I-IX. hónap</t>
  </si>
  <si>
    <t>2016. szeptember 30-i állapot szerint</t>
  </si>
  <si>
    <t>2016.09.30-i állapot</t>
  </si>
  <si>
    <t>2015. I-IX.
hónap</t>
  </si>
  <si>
    <t>2016. I-IX.
hónap</t>
  </si>
  <si>
    <t>2015. I-IX. hónap - 2016. I-IX. hónap</t>
  </si>
  <si>
    <t xml:space="preserve"> A Harmtv. alapján tartózkodási jogosultságot kérelmezők számának alakulása
 főbb tartózkodási célok szerint 
2015. I-IX. hónap  -  2016. I-IX. hónap</t>
  </si>
  <si>
    <t>2015. I-IX. hónap</t>
  </si>
  <si>
    <t>2016. I-IX. hónap</t>
  </si>
  <si>
    <t>Kényszerintézkedési statisztikai adatok I.                                                                                                                                     2015. I-IX. hónap  -  2016. I-IX. hónap</t>
  </si>
  <si>
    <t>Kényszerintézkedési statisztikai adatok  II.                                                                                                                                       2015. I-IX. hónap  -  2016. I-IX. hónap</t>
  </si>
  <si>
    <t>Kényszerintézkedési statisztikai adatok  III.                                                                                                                                        2015. I-IX. hónap  -  2016. I-IX. hónap</t>
  </si>
  <si>
    <t>Menedékjog iránti kérelmek számának alakulása I.
 főbb állampolgárság szerint 
2016. I-IX. hónap</t>
  </si>
  <si>
    <t>Menekültügyi hatóság által meghozott döntések
2015. I-IX. hónap  -  2016. I-IX. hónap</t>
  </si>
  <si>
    <t>Menekültügyi őrizet elrendelések száma főbb állampolgárságonként 
2015. I-IX. hónap  -  2016. I-IX. hónap</t>
  </si>
  <si>
    <t>szomáliai</t>
  </si>
  <si>
    <t>bangladesi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</si>
</sst>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_ \f\ő"/>
    <numFmt numFmtId="174" formatCode="_-* #,##0.0\ _F_t_-;\-* #,##0.0\ _F_t_-;_-* &quot;-&quot;??\ _F_t_-;_-@_-"/>
    <numFmt numFmtId="175" formatCode="_-* #,##0\ _F_t_-;\-* #,##0\ _F_t_-;_-* &quot;-&quot;??\ _F_t_-;_-@_-"/>
    <numFmt numFmtId="176" formatCode="yyyy"/>
    <numFmt numFmtId="177" formatCode="#,##0.00\ &quot;Ft&quot;"/>
    <numFmt numFmtId="178" formatCode="#,##0.0"/>
    <numFmt numFmtId="179" formatCode="\+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\ ##0"/>
    <numFmt numFmtId="184" formatCode="_-* #,##0.000\ _F_t_-;\-* #,##0.000\ _F_t_-;_-* &quot;-&quot;??\ _F_t_-;_-@_-"/>
    <numFmt numFmtId="185" formatCode="_-* #,##0.0000\ _F_t_-;\-* #,##0.0000\ _F_t_-;_-* &quot;-&quot;??\ _F_t_-;_-@_-"/>
    <numFmt numFmtId="186" formatCode="_-* #,##0.00000\ _F_t_-;\-* #,##0.00000\ _F_t_-;_-* &quot;-&quot;??\ _F_t_-;_-@_-"/>
    <numFmt numFmtId="187" formatCode="_-* #,##0.000000\ _F_t_-;\-* #,##0.000000\ _F_t_-;_-* &quot;-&quot;??\ _F_t_-;_-@_-"/>
    <numFmt numFmtId="188" formatCode="_-* #,##0.0000000\ _F_t_-;\-* #,##0.0000000\ _F_t_-;_-* &quot;-&quot;??\ _F_t_-;_-@_-"/>
    <numFmt numFmtId="189" formatCode="_-* #,##0.00000000\ _F_t_-;\-* #,##0.00000000\ _F_t_-;_-* &quot;-&quot;??\ _F_t_-;_-@_-"/>
  </numFmts>
  <fonts count="58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9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11"/>
      <name val="Arial"/>
      <family val="2"/>
    </font>
    <font>
      <b/>
      <sz val="12"/>
      <name val="Times New Roman CE"/>
      <family val="0"/>
    </font>
    <font>
      <sz val="12"/>
      <name val="Arial CE"/>
      <family val="2"/>
    </font>
    <font>
      <sz val="11"/>
      <color indexed="8"/>
      <name val="Arial"/>
      <family val="0"/>
    </font>
    <font>
      <b/>
      <sz val="8"/>
      <color indexed="8"/>
      <name val="Times New Roman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9.25"/>
      <color indexed="8"/>
      <name val="Arial"/>
      <family val="0"/>
    </font>
    <font>
      <sz val="18.25"/>
      <color indexed="8"/>
      <name val="Arial"/>
      <family val="0"/>
    </font>
    <font>
      <b/>
      <sz val="9.25"/>
      <color indexed="8"/>
      <name val="Times New Roman"/>
      <family val="0"/>
    </font>
    <font>
      <b/>
      <sz val="7.4"/>
      <color indexed="8"/>
      <name val="Times New Rom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.5"/>
      <color indexed="8"/>
      <name val="Arial"/>
      <family val="0"/>
    </font>
    <font>
      <sz val="1"/>
      <color indexed="8"/>
      <name val="Times New Roman"/>
      <family val="0"/>
    </font>
    <font>
      <sz val="1.2"/>
      <color indexed="8"/>
      <name val="Arial"/>
      <family val="0"/>
    </font>
    <font>
      <sz val="14.75"/>
      <color indexed="8"/>
      <name val="Arial"/>
      <family val="0"/>
    </font>
    <font>
      <b/>
      <sz val="5.25"/>
      <color indexed="8"/>
      <name val="Times New Roman"/>
      <family val="0"/>
    </font>
    <font>
      <b/>
      <sz val="7.55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56" applyFont="1">
      <alignment/>
      <protection/>
    </xf>
    <xf numFmtId="3" fontId="0" fillId="0" borderId="0" xfId="0" applyNumberFormat="1" applyAlignment="1">
      <alignment/>
    </xf>
    <xf numFmtId="0" fontId="15" fillId="7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7" borderId="10" xfId="0" applyFont="1" applyFill="1" applyBorder="1" applyAlignment="1">
      <alignment/>
    </xf>
    <xf numFmtId="0" fontId="17" fillId="23" borderId="11" xfId="0" applyFont="1" applyFill="1" applyBorder="1" applyAlignment="1">
      <alignment/>
    </xf>
    <xf numFmtId="10" fontId="17" fillId="23" borderId="12" xfId="0" applyNumberFormat="1" applyFont="1" applyFill="1" applyBorder="1" applyAlignment="1">
      <alignment/>
    </xf>
    <xf numFmtId="0" fontId="15" fillId="23" borderId="13" xfId="0" applyFont="1" applyFill="1" applyBorder="1" applyAlignment="1">
      <alignment horizontal="center"/>
    </xf>
    <xf numFmtId="10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 vertical="center"/>
    </xf>
    <xf numFmtId="0" fontId="17" fillId="23" borderId="13" xfId="0" applyFont="1" applyFill="1" applyBorder="1" applyAlignment="1">
      <alignment horizontal="center"/>
    </xf>
    <xf numFmtId="0" fontId="15" fillId="7" borderId="16" xfId="0" applyFont="1" applyFill="1" applyBorder="1" applyAlignment="1">
      <alignment/>
    </xf>
    <xf numFmtId="10" fontId="18" fillId="0" borderId="15" xfId="0" applyNumberFormat="1" applyFont="1" applyBorder="1" applyAlignment="1">
      <alignment horizontal="center"/>
    </xf>
    <xf numFmtId="10" fontId="18" fillId="0" borderId="14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 vertical="center"/>
    </xf>
    <xf numFmtId="10" fontId="18" fillId="0" borderId="14" xfId="0" applyNumberFormat="1" applyFont="1" applyBorder="1" applyAlignment="1">
      <alignment horizontal="center" vertical="center"/>
    </xf>
    <xf numFmtId="10" fontId="16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 horizontal="center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24" borderId="18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3" fontId="17" fillId="23" borderId="18" xfId="0" applyNumberFormat="1" applyFont="1" applyFill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5" fillId="23" borderId="23" xfId="0" applyFont="1" applyFill="1" applyBorder="1" applyAlignment="1">
      <alignment/>
    </xf>
    <xf numFmtId="3" fontId="15" fillId="23" borderId="18" xfId="0" applyNumberFormat="1" applyFont="1" applyFill="1" applyBorder="1" applyAlignment="1">
      <alignment horizontal="center"/>
    </xf>
    <xf numFmtId="10" fontId="17" fillId="23" borderId="12" xfId="0" applyNumberFormat="1" applyFont="1" applyFill="1" applyBorder="1" applyAlignment="1">
      <alignment horizontal="center"/>
    </xf>
    <xf numFmtId="10" fontId="17" fillId="23" borderId="12" xfId="0" applyNumberFormat="1" applyFont="1" applyFill="1" applyBorder="1" applyAlignment="1">
      <alignment horizontal="center" vertical="center"/>
    </xf>
    <xf numFmtId="0" fontId="17" fillId="24" borderId="24" xfId="0" applyFont="1" applyFill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/>
    </xf>
    <xf numFmtId="0" fontId="17" fillId="24" borderId="25" xfId="0" applyFont="1" applyFill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/>
    </xf>
    <xf numFmtId="0" fontId="17" fillId="24" borderId="18" xfId="0" applyFont="1" applyFill="1" applyBorder="1" applyAlignment="1">
      <alignment horizontal="center" vertical="center" wrapText="1"/>
    </xf>
    <xf numFmtId="3" fontId="17" fillId="24" borderId="18" xfId="0" applyNumberFormat="1" applyFont="1" applyFill="1" applyBorder="1" applyAlignment="1">
      <alignment horizontal="center"/>
    </xf>
    <xf numFmtId="0" fontId="18" fillId="0" borderId="21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24" xfId="0" applyFont="1" applyBorder="1" applyAlignment="1">
      <alignment/>
    </xf>
    <xf numFmtId="10" fontId="18" fillId="0" borderId="27" xfId="0" applyNumberFormat="1" applyFont="1" applyBorder="1" applyAlignment="1">
      <alignment horizontal="center"/>
    </xf>
    <xf numFmtId="10" fontId="18" fillId="0" borderId="12" xfId="0" applyNumberFormat="1" applyFont="1" applyBorder="1" applyAlignment="1">
      <alignment horizontal="center"/>
    </xf>
    <xf numFmtId="0" fontId="17" fillId="23" borderId="24" xfId="0" applyFont="1" applyFill="1" applyBorder="1" applyAlignment="1">
      <alignment/>
    </xf>
    <xf numFmtId="10" fontId="17" fillId="23" borderId="19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wrapText="1"/>
    </xf>
    <xf numFmtId="10" fontId="17" fillId="0" borderId="11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5" fillId="24" borderId="18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8" fillId="0" borderId="0" xfId="56" applyFont="1">
      <alignment/>
      <protection/>
    </xf>
    <xf numFmtId="0" fontId="37" fillId="0" borderId="0" xfId="56" applyFont="1">
      <alignment/>
      <protection/>
    </xf>
    <xf numFmtId="0" fontId="38" fillId="0" borderId="0" xfId="56" applyFont="1" applyBorder="1" applyAlignment="1">
      <alignment wrapText="1"/>
      <protection/>
    </xf>
    <xf numFmtId="0" fontId="15" fillId="24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5" fillId="24" borderId="3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justify"/>
    </xf>
    <xf numFmtId="3" fontId="16" fillId="0" borderId="25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justify"/>
    </xf>
    <xf numFmtId="3" fontId="16" fillId="0" borderId="15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left" vertical="center"/>
    </xf>
    <xf numFmtId="0" fontId="14" fillId="0" borderId="0" xfId="0" applyFont="1" applyFill="1" applyAlignment="1">
      <alignment/>
    </xf>
    <xf numFmtId="0" fontId="16" fillId="0" borderId="0" xfId="0" applyFont="1" applyBorder="1" applyAlignment="1">
      <alignment horizontal="right"/>
    </xf>
    <xf numFmtId="0" fontId="17" fillId="24" borderId="24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33" xfId="0" applyFont="1" applyFill="1" applyBorder="1" applyAlignment="1">
      <alignment/>
    </xf>
    <xf numFmtId="0" fontId="17" fillId="7" borderId="10" xfId="0" applyFont="1" applyFill="1" applyBorder="1" applyAlignment="1">
      <alignment vertical="center"/>
    </xf>
    <xf numFmtId="0" fontId="17" fillId="23" borderId="13" xfId="0" applyFont="1" applyFill="1" applyBorder="1" applyAlignment="1">
      <alignment horizontal="center" vertical="center"/>
    </xf>
    <xf numFmtId="10" fontId="17" fillId="23" borderId="13" xfId="0" applyNumberFormat="1" applyFont="1" applyFill="1" applyBorder="1" applyAlignment="1">
      <alignment horizontal="center"/>
    </xf>
    <xf numFmtId="10" fontId="17" fillId="23" borderId="13" xfId="0" applyNumberFormat="1" applyFont="1" applyFill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 wrapText="1"/>
    </xf>
    <xf numFmtId="0" fontId="15" fillId="23" borderId="1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3" fontId="15" fillId="23" borderId="13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15" fillId="7" borderId="32" xfId="0" applyFont="1" applyFill="1" applyBorder="1" applyAlignment="1">
      <alignment horizontal="center" vertical="center"/>
    </xf>
    <xf numFmtId="0" fontId="15" fillId="23" borderId="11" xfId="0" applyFont="1" applyFill="1" applyBorder="1" applyAlignment="1">
      <alignment/>
    </xf>
    <xf numFmtId="0" fontId="41" fillId="0" borderId="33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7" fillId="24" borderId="32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7" fillId="24" borderId="11" xfId="0" applyFont="1" applyFill="1" applyBorder="1" applyAlignment="1">
      <alignment/>
    </xf>
    <xf numFmtId="0" fontId="17" fillId="7" borderId="16" xfId="0" applyFont="1" applyFill="1" applyBorder="1" applyAlignment="1">
      <alignment/>
    </xf>
    <xf numFmtId="3" fontId="18" fillId="0" borderId="15" xfId="0" applyNumberFormat="1" applyFont="1" applyFill="1" applyBorder="1" applyAlignment="1">
      <alignment horizontal="center"/>
    </xf>
    <xf numFmtId="10" fontId="18" fillId="0" borderId="15" xfId="0" applyNumberFormat="1" applyFont="1" applyFill="1" applyBorder="1" applyAlignment="1">
      <alignment horizontal="center"/>
    </xf>
    <xf numFmtId="0" fontId="15" fillId="4" borderId="24" xfId="56" applyFont="1" applyFill="1" applyBorder="1" applyAlignment="1">
      <alignment horizontal="center" vertical="center"/>
      <protection/>
    </xf>
    <xf numFmtId="3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5" fillId="7" borderId="32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 wrapText="1"/>
    </xf>
    <xf numFmtId="10" fontId="18" fillId="0" borderId="34" xfId="0" applyNumberFormat="1" applyFont="1" applyBorder="1" applyAlignment="1">
      <alignment horizontal="center"/>
    </xf>
    <xf numFmtId="0" fontId="17" fillId="24" borderId="35" xfId="0" applyFont="1" applyFill="1" applyBorder="1" applyAlignment="1">
      <alignment vertical="center"/>
    </xf>
    <xf numFmtId="0" fontId="17" fillId="24" borderId="36" xfId="0" applyFont="1" applyFill="1" applyBorder="1" applyAlignment="1">
      <alignment horizontal="center" vertical="center" wrapText="1"/>
    </xf>
    <xf numFmtId="0" fontId="17" fillId="24" borderId="36" xfId="0" applyFont="1" applyFill="1" applyBorder="1" applyAlignment="1">
      <alignment horizontal="center" vertical="center"/>
    </xf>
    <xf numFmtId="0" fontId="17" fillId="24" borderId="37" xfId="0" applyFont="1" applyFill="1" applyBorder="1" applyAlignment="1">
      <alignment horizontal="center" wrapText="1"/>
    </xf>
    <xf numFmtId="0" fontId="17" fillId="0" borderId="32" xfId="0" applyFont="1" applyBorder="1" applyAlignment="1">
      <alignment wrapText="1"/>
    </xf>
    <xf numFmtId="10" fontId="18" fillId="0" borderId="13" xfId="0" applyNumberFormat="1" applyFont="1" applyFill="1" applyBorder="1" applyAlignment="1">
      <alignment horizontal="center"/>
    </xf>
    <xf numFmtId="10" fontId="18" fillId="24" borderId="12" xfId="0" applyNumberFormat="1" applyFont="1" applyFill="1" applyBorder="1" applyAlignment="1">
      <alignment/>
    </xf>
    <xf numFmtId="10" fontId="18" fillId="0" borderId="38" xfId="0" applyNumberFormat="1" applyFont="1" applyBorder="1" applyAlignment="1">
      <alignment horizontal="center"/>
    </xf>
    <xf numFmtId="10" fontId="18" fillId="24" borderId="32" xfId="0" applyNumberFormat="1" applyFont="1" applyFill="1" applyBorder="1" applyAlignment="1">
      <alignment/>
    </xf>
    <xf numFmtId="10" fontId="18" fillId="24" borderId="27" xfId="0" applyNumberFormat="1" applyFont="1" applyFill="1" applyBorder="1" applyAlignment="1">
      <alignment/>
    </xf>
    <xf numFmtId="10" fontId="18" fillId="24" borderId="11" xfId="0" applyNumberFormat="1" applyFont="1" applyFill="1" applyBorder="1" applyAlignment="1">
      <alignment/>
    </xf>
    <xf numFmtId="0" fontId="15" fillId="7" borderId="28" xfId="56" applyFont="1" applyFill="1" applyBorder="1">
      <alignment/>
      <protection/>
    </xf>
    <xf numFmtId="0" fontId="15" fillId="7" borderId="21" xfId="56" applyFont="1" applyFill="1" applyBorder="1">
      <alignment/>
      <protection/>
    </xf>
    <xf numFmtId="172" fontId="15" fillId="7" borderId="21" xfId="56" applyNumberFormat="1" applyFont="1" applyFill="1" applyBorder="1" applyAlignment="1">
      <alignment horizontal="left"/>
      <protection/>
    </xf>
    <xf numFmtId="0" fontId="15" fillId="7" borderId="26" xfId="56" applyFont="1" applyFill="1" applyBorder="1" applyAlignment="1">
      <alignment wrapText="1"/>
      <protection/>
    </xf>
    <xf numFmtId="3" fontId="40" fillId="23" borderId="24" xfId="56" applyNumberFormat="1" applyFont="1" applyFill="1" applyBorder="1" applyAlignment="1">
      <alignment horizontal="left" wrapText="1"/>
      <protection/>
    </xf>
    <xf numFmtId="3" fontId="40" fillId="23" borderId="39" xfId="56" applyNumberFormat="1" applyFont="1" applyFill="1" applyBorder="1" applyAlignment="1">
      <alignment horizontal="center" wrapText="1"/>
      <protection/>
    </xf>
    <xf numFmtId="0" fontId="15" fillId="23" borderId="19" xfId="56" applyFont="1" applyFill="1" applyBorder="1" applyAlignment="1">
      <alignment horizontal="center"/>
      <protection/>
    </xf>
    <xf numFmtId="10" fontId="18" fillId="0" borderId="40" xfId="0" applyNumberFormat="1" applyFont="1" applyBorder="1" applyAlignment="1">
      <alignment horizontal="center"/>
    </xf>
    <xf numFmtId="10" fontId="18" fillId="0" borderId="41" xfId="0" applyNumberFormat="1" applyFont="1" applyBorder="1" applyAlignment="1">
      <alignment horizontal="center"/>
    </xf>
    <xf numFmtId="10" fontId="18" fillId="0" borderId="42" xfId="0" applyNumberFormat="1" applyFont="1" applyBorder="1" applyAlignment="1">
      <alignment horizontal="center"/>
    </xf>
    <xf numFmtId="10" fontId="17" fillId="24" borderId="19" xfId="0" applyNumberFormat="1" applyFont="1" applyFill="1" applyBorder="1" applyAlignment="1">
      <alignment horizontal="center"/>
    </xf>
    <xf numFmtId="10" fontId="18" fillId="0" borderId="17" xfId="0" applyNumberFormat="1" applyFont="1" applyBorder="1" applyAlignment="1">
      <alignment horizontal="center"/>
    </xf>
    <xf numFmtId="10" fontId="15" fillId="23" borderId="18" xfId="0" applyNumberFormat="1" applyFont="1" applyFill="1" applyBorder="1" applyAlignment="1">
      <alignment horizontal="center"/>
    </xf>
    <xf numFmtId="3" fontId="18" fillId="25" borderId="15" xfId="0" applyNumberFormat="1" applyFont="1" applyFill="1" applyBorder="1" applyAlignment="1">
      <alignment horizontal="center"/>
    </xf>
    <xf numFmtId="0" fontId="18" fillId="25" borderId="15" xfId="0" applyFont="1" applyFill="1" applyBorder="1" applyAlignment="1">
      <alignment horizontal="center"/>
    </xf>
    <xf numFmtId="3" fontId="17" fillId="24" borderId="13" xfId="0" applyNumberFormat="1" applyFont="1" applyFill="1" applyBorder="1" applyAlignment="1">
      <alignment horizontal="center"/>
    </xf>
    <xf numFmtId="3" fontId="40" fillId="0" borderId="0" xfId="56" applyNumberFormat="1" applyFont="1" applyFill="1" applyBorder="1" applyAlignment="1">
      <alignment horizontal="left" wrapText="1"/>
      <protection/>
    </xf>
    <xf numFmtId="3" fontId="40" fillId="0" borderId="0" xfId="56" applyNumberFormat="1" applyFont="1" applyFill="1" applyBorder="1" applyAlignment="1">
      <alignment horizontal="center" wrapText="1"/>
      <protection/>
    </xf>
    <xf numFmtId="0" fontId="15" fillId="0" borderId="0" xfId="56" applyFont="1" applyFill="1" applyBorder="1" applyAlignment="1">
      <alignment horizontal="center"/>
      <protection/>
    </xf>
    <xf numFmtId="0" fontId="17" fillId="24" borderId="43" xfId="0" applyFont="1" applyFill="1" applyBorder="1" applyAlignment="1">
      <alignment horizontal="center" vertical="center" wrapText="1"/>
    </xf>
    <xf numFmtId="10" fontId="15" fillId="23" borderId="12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justify"/>
    </xf>
    <xf numFmtId="3" fontId="16" fillId="0" borderId="13" xfId="0" applyNumberFormat="1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10" fontId="16" fillId="0" borderId="12" xfId="0" applyNumberFormat="1" applyFont="1" applyBorder="1" applyAlignment="1">
      <alignment/>
    </xf>
    <xf numFmtId="0" fontId="15" fillId="4" borderId="30" xfId="56" applyFont="1" applyFill="1" applyBorder="1" applyAlignment="1">
      <alignment horizontal="center" vertical="center"/>
      <protection/>
    </xf>
    <xf numFmtId="0" fontId="15" fillId="4" borderId="19" xfId="56" applyFont="1" applyFill="1" applyBorder="1" applyAlignment="1">
      <alignment horizontal="center" vertical="center"/>
      <protection/>
    </xf>
    <xf numFmtId="0" fontId="17" fillId="24" borderId="44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wrapText="1"/>
    </xf>
    <xf numFmtId="3" fontId="18" fillId="0" borderId="45" xfId="0" applyNumberFormat="1" applyFont="1" applyFill="1" applyBorder="1" applyAlignment="1">
      <alignment horizontal="center"/>
    </xf>
    <xf numFmtId="3" fontId="17" fillId="24" borderId="46" xfId="0" applyNumberFormat="1" applyFont="1" applyFill="1" applyBorder="1" applyAlignment="1">
      <alignment horizontal="center"/>
    </xf>
    <xf numFmtId="9" fontId="0" fillId="0" borderId="0" xfId="63" applyFont="1" applyAlignment="1">
      <alignment/>
    </xf>
    <xf numFmtId="3" fontId="37" fillId="0" borderId="47" xfId="56" applyNumberFormat="1" applyFont="1" applyFill="1" applyBorder="1" applyAlignment="1">
      <alignment horizontal="center"/>
      <protection/>
    </xf>
    <xf numFmtId="0" fontId="16" fillId="0" borderId="41" xfId="56" applyFont="1" applyFill="1" applyBorder="1" applyAlignment="1">
      <alignment horizontal="center"/>
      <protection/>
    </xf>
    <xf numFmtId="3" fontId="37" fillId="0" borderId="48" xfId="56" applyNumberFormat="1" applyFont="1" applyFill="1" applyBorder="1" applyAlignment="1">
      <alignment horizontal="center"/>
      <protection/>
    </xf>
    <xf numFmtId="0" fontId="16" fillId="0" borderId="14" xfId="56" applyFont="1" applyFill="1" applyBorder="1" applyAlignment="1">
      <alignment horizontal="center"/>
      <protection/>
    </xf>
    <xf numFmtId="3" fontId="37" fillId="0" borderId="48" xfId="56" applyNumberFormat="1" applyFont="1" applyFill="1" applyBorder="1" applyAlignment="1">
      <alignment horizontal="center" wrapText="1"/>
      <protection/>
    </xf>
    <xf numFmtId="0" fontId="16" fillId="0" borderId="14" xfId="63" applyNumberFormat="1" applyFont="1" applyFill="1" applyBorder="1" applyAlignment="1">
      <alignment horizontal="center"/>
    </xf>
    <xf numFmtId="3" fontId="37" fillId="0" borderId="49" xfId="56" applyNumberFormat="1" applyFont="1" applyFill="1" applyBorder="1" applyAlignment="1">
      <alignment horizontal="center" wrapText="1"/>
      <protection/>
    </xf>
    <xf numFmtId="0" fontId="16" fillId="0" borderId="40" xfId="56" applyFont="1" applyFill="1" applyBorder="1" applyAlignment="1">
      <alignment horizontal="center"/>
      <protection/>
    </xf>
    <xf numFmtId="3" fontId="18" fillId="0" borderId="2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3" fontId="18" fillId="0" borderId="36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3" fontId="18" fillId="0" borderId="1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18" fillId="0" borderId="3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24" borderId="35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24" borderId="54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wrapText="1"/>
    </xf>
    <xf numFmtId="0" fontId="17" fillId="0" borderId="47" xfId="0" applyFont="1" applyBorder="1" applyAlignment="1">
      <alignment horizontal="center"/>
    </xf>
    <xf numFmtId="0" fontId="17" fillId="24" borderId="30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17" fillId="0" borderId="50" xfId="0" applyFont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26" borderId="45" xfId="0" applyFont="1" applyFill="1" applyBorder="1" applyAlignment="1">
      <alignment horizontal="center" vertical="center" wrapText="1"/>
    </xf>
    <xf numFmtId="0" fontId="17" fillId="26" borderId="57" xfId="0" applyFont="1" applyFill="1" applyBorder="1" applyAlignment="1">
      <alignment horizontal="center" vertical="center" wrapText="1"/>
    </xf>
    <xf numFmtId="0" fontId="17" fillId="26" borderId="58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31" xfId="0" applyBorder="1" applyAlignment="1">
      <alignment wrapText="1"/>
    </xf>
    <xf numFmtId="0" fontId="15" fillId="24" borderId="30" xfId="0" applyFont="1" applyFill="1" applyBorder="1" applyAlignment="1">
      <alignment horizontal="center" vertical="center" wrapText="1"/>
    </xf>
    <xf numFmtId="0" fontId="16" fillId="24" borderId="39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48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5" fillId="4" borderId="24" xfId="56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9" fillId="0" borderId="48" xfId="0" applyFont="1" applyBorder="1" applyAlignment="1">
      <alignment wrapText="1"/>
    </xf>
    <xf numFmtId="0" fontId="9" fillId="0" borderId="56" xfId="0" applyFont="1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statokt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615"/>
          <c:w val="0.99125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2!$C$8</c:f>
              <c:strCache>
                <c:ptCount val="1"/>
                <c:pt idx="0">
                  <c:v>2015. I-IX.
hónap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2!$B$9:$B$13</c:f>
              <c:strCache/>
            </c:strRef>
          </c:cat>
          <c:val>
            <c:numRef>
              <c:f>2!$C$9:$C$13</c:f>
              <c:numCache/>
            </c:numRef>
          </c:val>
          <c:shape val="box"/>
        </c:ser>
        <c:ser>
          <c:idx val="1"/>
          <c:order val="1"/>
          <c:tx>
            <c:strRef>
              <c:f>2!$D$8</c:f>
              <c:strCache>
                <c:ptCount val="1"/>
                <c:pt idx="0">
                  <c:v>2016. I-IX.
hónap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2!$B$9:$B$13</c:f>
              <c:strCache/>
            </c:strRef>
          </c:cat>
          <c:val>
            <c:numRef>
              <c:f>2!$D$9:$D$13</c:f>
              <c:numCache/>
            </c:numRef>
          </c:val>
          <c:shape val="box"/>
        </c:ser>
        <c:shape val="box"/>
        <c:axId val="9188793"/>
        <c:axId val="15590274"/>
      </c:bar3D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91887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25"/>
          <c:y val="0.899"/>
          <c:w val="0.560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hPercent val="55"/>
      <c:rotY val="43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3!$C$8:$C$9</c:f>
              <c:strCache>
                <c:ptCount val="1"/>
                <c:pt idx="0">
                  <c:v>Benyújtott kérelmek száma 2015. I-IX.
hónap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3!$C$10:$C$15</c:f>
              <c:numCache/>
            </c:numRef>
          </c:val>
          <c:shape val="box"/>
        </c:ser>
        <c:ser>
          <c:idx val="1"/>
          <c:order val="1"/>
          <c:tx>
            <c:strRef>
              <c:f>3!$D$8:$D$9</c:f>
              <c:strCache>
                <c:ptCount val="1"/>
                <c:pt idx="0">
                  <c:v>Benyújtott kérelmek száma 2016. I-IX.
hónap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3!$D$10:$D$15</c:f>
              <c:numCache/>
            </c:numRef>
          </c:val>
          <c:shape val="box"/>
        </c:ser>
        <c:shape val="box"/>
        <c:axId val="6094739"/>
        <c:axId val="54852652"/>
      </c:bar3DChart>
      <c:catAx>
        <c:axId val="609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609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75"/>
          <c:y val="0.90675"/>
          <c:w val="0.673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hPercent val="56"/>
      <c:rotY val="42"/>
      <c:depthPercent val="100"/>
      <c:rAngAx val="1"/>
    </c:view3D>
    <c:plotArea>
      <c:layout>
        <c:manualLayout>
          <c:xMode val="edge"/>
          <c:yMode val="edge"/>
          <c:x val="0.07225"/>
          <c:y val="0.00475"/>
          <c:w val="0.84175"/>
          <c:h val="0.9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4!$C$7</c:f>
              <c:strCache>
                <c:ptCount val="1"/>
                <c:pt idx="0">
                  <c:v>2015. I-IX.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4!$C$8:$C$14</c:f>
              <c:numCache/>
            </c:numRef>
          </c:val>
          <c:shape val="box"/>
        </c:ser>
        <c:ser>
          <c:idx val="1"/>
          <c:order val="1"/>
          <c:tx>
            <c:strRef>
              <c:f>4!$E$7</c:f>
              <c:strCache>
                <c:ptCount val="1"/>
                <c:pt idx="0">
                  <c:v>2016. I-IX.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4!$E$8:$E$14</c:f>
              <c:numCache/>
            </c:numRef>
          </c:val>
          <c:shape val="box"/>
        </c:ser>
        <c:shape val="box"/>
        <c:axId val="23911821"/>
        <c:axId val="13879798"/>
      </c:bar3D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118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"/>
          <c:y val="0.93475"/>
          <c:w val="0.543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gradFill rotWithShape="1">
              <a:gsLst>
                <a:gs pos="0">
                  <a:srgbClr val="0D0000"/>
                </a:gs>
                <a:gs pos="100000">
                  <a:srgbClr val="0600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'[1]Kiutasítások'!#REF!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7809319"/>
        <c:axId val="50521824"/>
      </c:bar3D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93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330000"/>
            </a:gs>
            <a:gs pos="100000">
              <a:srgbClr val="180000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0000"/>
        </a:gs>
        <a:gs pos="100000">
          <a:srgbClr val="1800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425"/>
          <c:w val="0.9855"/>
          <c:h val="0.8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8!$C$8</c:f>
              <c:strCache>
                <c:ptCount val="1"/>
                <c:pt idx="0">
                  <c:v>2015. I-IX.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8!$C$9:$C$11</c:f>
              <c:numCache/>
            </c:numRef>
          </c:val>
          <c:shape val="box"/>
        </c:ser>
        <c:ser>
          <c:idx val="1"/>
          <c:order val="1"/>
          <c:tx>
            <c:strRef>
              <c:f>8!$D$8</c:f>
              <c:strCache>
                <c:ptCount val="1"/>
                <c:pt idx="0">
                  <c:v>2016. I-IX.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8!$D$9:$D$11</c:f>
              <c:numCache/>
            </c:numRef>
          </c:val>
          <c:shape val="box"/>
        </c:ser>
        <c:shape val="box"/>
        <c:axId val="52043233"/>
        <c:axId val="65735914"/>
      </c:bar3D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35914"/>
        <c:crosses val="autoZero"/>
        <c:auto val="1"/>
        <c:lblOffset val="100"/>
        <c:tickLblSkip val="1"/>
        <c:noMultiLvlLbl val="0"/>
      </c:catAx>
      <c:valAx>
        <c:axId val="65735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3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91475"/>
          <c:w val="0.530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5"/>
          <c:y val="0.01225"/>
          <c:w val="0.63075"/>
          <c:h val="0.836"/>
        </c:manualLayout>
      </c:layout>
      <c:pie3DChart>
        <c:varyColors val="1"/>
        <c:ser>
          <c:idx val="0"/>
          <c:order val="0"/>
          <c:tx>
            <c:strRef>
              <c:f>9!$B$8:$B$18</c:f>
              <c:strCache>
                <c:ptCount val="1"/>
                <c:pt idx="0">
                  <c:v>afgán szír pakisztáni iraki iráni marokkói algériai török szomáliai bangladesi egyéb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9!$B$8:$B$19</c:f>
              <c:strCache/>
            </c:strRef>
          </c:cat>
          <c:val>
            <c:numRef>
              <c:f>9!$C$8:$C$18</c:f>
              <c:numCache/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3525"/>
          <c:w val="0.774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hPercent val="60"/>
      <c:rotY val="44"/>
      <c:depthPercent val="100"/>
      <c:rAngAx val="1"/>
    </c:view3D>
    <c:plotArea>
      <c:layout>
        <c:manualLayout>
          <c:xMode val="edge"/>
          <c:yMode val="edge"/>
          <c:x val="0.0145"/>
          <c:y val="0.02225"/>
          <c:w val="0.971"/>
          <c:h val="0.8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'10'!$C$8</c:f>
              <c:strCache>
                <c:ptCount val="1"/>
                <c:pt idx="0">
                  <c:v>2015. I-IX.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'10'!$C$9:$C$13</c:f>
              <c:numCache/>
            </c:numRef>
          </c:val>
          <c:shape val="box"/>
        </c:ser>
        <c:ser>
          <c:idx val="1"/>
          <c:order val="1"/>
          <c:tx>
            <c:strRef>
              <c:f>'10'!$D$8</c:f>
              <c:strCache>
                <c:ptCount val="1"/>
                <c:pt idx="0">
                  <c:v>2016. I-IX.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'10'!$D$9:$D$13</c:f>
              <c:numCache/>
            </c:numRef>
          </c:val>
          <c:shape val="box"/>
        </c:ser>
        <c:shape val="box"/>
        <c:axId val="54752315"/>
        <c:axId val="23008788"/>
      </c:bar3DChart>
      <c:catAx>
        <c:axId val="5475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08788"/>
        <c:crosses val="autoZero"/>
        <c:auto val="1"/>
        <c:lblOffset val="100"/>
        <c:tickLblSkip val="1"/>
        <c:noMultiLvlLbl val="0"/>
      </c:catAx>
      <c:valAx>
        <c:axId val="23008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9395"/>
          <c:w val="0.33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9"/>
          <c:y val="0.0265"/>
          <c:w val="0.934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'11'!$C$8</c:f>
              <c:strCache>
                <c:ptCount val="1"/>
                <c:pt idx="0">
                  <c:v>2015. I-IX.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'11'!$B$9:$B$17</c:f>
              <c:strCache/>
            </c:strRef>
          </c:cat>
          <c:val>
            <c:numRef>
              <c:f>'11'!$C$9:$C$17</c:f>
              <c:numCache/>
            </c:numRef>
          </c:val>
        </c:ser>
        <c:ser>
          <c:idx val="1"/>
          <c:order val="1"/>
          <c:tx>
            <c:strRef>
              <c:f>'11'!$D$8</c:f>
              <c:strCache>
                <c:ptCount val="1"/>
                <c:pt idx="0">
                  <c:v>2016. I-IX.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'11'!$B$9:$B$17</c:f>
              <c:strCache/>
            </c:strRef>
          </c:cat>
          <c:val>
            <c:numRef>
              <c:f>'11'!$D$9:$D$17</c:f>
              <c:numCache/>
            </c:numRef>
          </c:val>
        </c:ser>
        <c:axId val="5752501"/>
        <c:axId val="51772510"/>
      </c:barChart>
      <c:catAx>
        <c:axId val="5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72510"/>
        <c:crosses val="autoZero"/>
        <c:auto val="1"/>
        <c:lblOffset val="100"/>
        <c:tickLblSkip val="1"/>
        <c:noMultiLvlLbl val="0"/>
      </c:catAx>
      <c:valAx>
        <c:axId val="51772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425"/>
          <c:y val="0.92375"/>
          <c:w val="0.457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114300</xdr:rowOff>
    </xdr:from>
    <xdr:to>
      <xdr:col>8</xdr:col>
      <xdr:colOff>266700</xdr:colOff>
      <xdr:row>27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219200"/>
          <a:ext cx="5829300" cy="3467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20</xdr:row>
      <xdr:rowOff>47625</xdr:rowOff>
    </xdr:from>
    <xdr:to>
      <xdr:col>5</xdr:col>
      <xdr:colOff>47625</xdr:colOff>
      <xdr:row>43</xdr:row>
      <xdr:rowOff>28575</xdr:rowOff>
    </xdr:to>
    <xdr:graphicFrame>
      <xdr:nvGraphicFramePr>
        <xdr:cNvPr id="1" name="Diagram 1"/>
        <xdr:cNvGraphicFramePr/>
      </xdr:nvGraphicFramePr>
      <xdr:xfrm>
        <a:off x="171450" y="4762500"/>
        <a:ext cx="6553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19050</xdr:rowOff>
    </xdr:from>
    <xdr:to>
      <xdr:col>7</xdr:col>
      <xdr:colOff>323850</xdr:colOff>
      <xdr:row>41</xdr:row>
      <xdr:rowOff>104775</xdr:rowOff>
    </xdr:to>
    <xdr:graphicFrame>
      <xdr:nvGraphicFramePr>
        <xdr:cNvPr id="1" name="Diagram 1"/>
        <xdr:cNvGraphicFramePr/>
      </xdr:nvGraphicFramePr>
      <xdr:xfrm>
        <a:off x="161925" y="4991100"/>
        <a:ext cx="76104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142875</xdr:rowOff>
    </xdr:from>
    <xdr:to>
      <xdr:col>6</xdr:col>
      <xdr:colOff>514350</xdr:colOff>
      <xdr:row>42</xdr:row>
      <xdr:rowOff>47625</xdr:rowOff>
    </xdr:to>
    <xdr:graphicFrame>
      <xdr:nvGraphicFramePr>
        <xdr:cNvPr id="1" name="Diagram 1"/>
        <xdr:cNvGraphicFramePr/>
      </xdr:nvGraphicFramePr>
      <xdr:xfrm>
        <a:off x="142875" y="4467225"/>
        <a:ext cx="7381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133350</xdr:rowOff>
    </xdr:from>
    <xdr:to>
      <xdr:col>8</xdr:col>
      <xdr:colOff>238125</xdr:colOff>
      <xdr:row>43</xdr:row>
      <xdr:rowOff>123825</xdr:rowOff>
    </xdr:to>
    <xdr:graphicFrame>
      <xdr:nvGraphicFramePr>
        <xdr:cNvPr id="1" name="Diagram 1027"/>
        <xdr:cNvGraphicFramePr/>
      </xdr:nvGraphicFramePr>
      <xdr:xfrm>
        <a:off x="133350" y="5057775"/>
        <a:ext cx="78581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>
      <xdr:nvGraphicFramePr>
        <xdr:cNvPr id="1" name="Diagram 1"/>
        <xdr:cNvGraphicFramePr/>
      </xdr:nvGraphicFramePr>
      <xdr:xfrm>
        <a:off x="466725" y="8048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123825</xdr:rowOff>
    </xdr:from>
    <xdr:to>
      <xdr:col>6</xdr:col>
      <xdr:colOff>704850</xdr:colOff>
      <xdr:row>41</xdr:row>
      <xdr:rowOff>66675</xdr:rowOff>
    </xdr:to>
    <xdr:graphicFrame>
      <xdr:nvGraphicFramePr>
        <xdr:cNvPr id="1" name="Diagram 2"/>
        <xdr:cNvGraphicFramePr/>
      </xdr:nvGraphicFramePr>
      <xdr:xfrm>
        <a:off x="85725" y="4267200"/>
        <a:ext cx="7467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5</xdr:col>
      <xdr:colOff>628650</xdr:colOff>
      <xdr:row>41</xdr:row>
      <xdr:rowOff>180975</xdr:rowOff>
    </xdr:to>
    <xdr:graphicFrame>
      <xdr:nvGraphicFramePr>
        <xdr:cNvPr id="1" name="Diagram 1"/>
        <xdr:cNvGraphicFramePr/>
      </xdr:nvGraphicFramePr>
      <xdr:xfrm>
        <a:off x="85725" y="5191125"/>
        <a:ext cx="5972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0.56125</cdr:y>
    </cdr:from>
    <cdr:to>
      <cdr:x>0.46225</cdr:x>
      <cdr:y>0.6095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95650" y="2428875"/>
          <a:ext cx="19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22</xdr:row>
      <xdr:rowOff>0</xdr:rowOff>
    </xdr:from>
    <xdr:to>
      <xdr:col>1</xdr:col>
      <xdr:colOff>1190625</xdr:colOff>
      <xdr:row>22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7775" y="540067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28575</xdr:rowOff>
    </xdr:from>
    <xdr:to>
      <xdr:col>6</xdr:col>
      <xdr:colOff>619125</xdr:colOff>
      <xdr:row>37</xdr:row>
      <xdr:rowOff>161925</xdr:rowOff>
    </xdr:to>
    <xdr:graphicFrame>
      <xdr:nvGraphicFramePr>
        <xdr:cNvPr id="2" name="Diagram 2"/>
        <xdr:cNvGraphicFramePr/>
      </xdr:nvGraphicFramePr>
      <xdr:xfrm>
        <a:off x="66675" y="4229100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11ajvh\Local%20Settings\Temporary%20Internet%20Files\OLK132\D-R&#336;L\RIGSTA_2010\KIADV&#193;NY_&#214;sszehasonl&#237;t&#243;%20t&#225;bla_2010_05_M&#243;nin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5A&quot;&amp;&quot;5B&quot;&amp;&quot;5C&quot; vízum"/>
      <sheetName val="Tart. eng. vízum"/>
      <sheetName val="&quot;C&quot; &amp; &quot;D&quot; vízum"/>
      <sheetName val="Meghívólevél"/>
      <sheetName val="Tart. engedélyek"/>
      <sheetName val="Letelepedés"/>
      <sheetName val="Szmtv."/>
      <sheetName val="Tartózkodási kártya"/>
      <sheetName val="Menekültkérelmek"/>
      <sheetName val="Kiutasítások"/>
      <sheetName val="BÁH tolonc,őrizet,kijelölt"/>
      <sheetName val="Légitolonc+I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90" zoomScalePageLayoutView="0" workbookViewId="0" topLeftCell="A1">
      <selection activeCell="J6" sqref="J6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8" width="12.00390625" style="0" customWidth="1"/>
    <col min="10" max="10" width="26.25390625" style="0" customWidth="1"/>
  </cols>
  <sheetData>
    <row r="1" spans="2:8" ht="14.25">
      <c r="B1" s="101"/>
      <c r="C1" s="101"/>
      <c r="D1" s="101"/>
      <c r="E1" s="101"/>
      <c r="F1" s="101"/>
      <c r="G1" s="101"/>
      <c r="H1" s="101"/>
    </row>
    <row r="2" spans="2:8" ht="14.25">
      <c r="B2" s="101"/>
      <c r="C2" s="101"/>
      <c r="D2" s="101"/>
      <c r="E2" s="101"/>
      <c r="F2" s="101"/>
      <c r="G2" s="101"/>
      <c r="H2" s="101"/>
    </row>
    <row r="3" spans="1:10" s="4" customFormat="1" ht="33">
      <c r="A3" s="200" t="s">
        <v>9</v>
      </c>
      <c r="B3" s="201"/>
      <c r="C3" s="201"/>
      <c r="D3" s="201"/>
      <c r="E3" s="201"/>
      <c r="F3" s="201"/>
      <c r="G3" s="201"/>
      <c r="H3" s="201"/>
      <c r="I3" s="200"/>
      <c r="J3" s="98"/>
    </row>
    <row r="11" ht="12.75">
      <c r="H11" t="s">
        <v>5</v>
      </c>
    </row>
    <row r="32" spans="1:10" ht="35.25" customHeight="1">
      <c r="A32" s="198" t="s">
        <v>10</v>
      </c>
      <c r="B32" s="198"/>
      <c r="C32" s="198"/>
      <c r="D32" s="198"/>
      <c r="E32" s="198"/>
      <c r="F32" s="198"/>
      <c r="G32" s="198"/>
      <c r="H32" s="198"/>
      <c r="I32" s="198"/>
      <c r="J32" s="96"/>
    </row>
    <row r="33" ht="19.5" customHeight="1"/>
    <row r="34" spans="1:10" ht="39" customHeight="1">
      <c r="A34" s="199" t="s">
        <v>74</v>
      </c>
      <c r="B34" s="199"/>
      <c r="C34" s="199"/>
      <c r="D34" s="199"/>
      <c r="E34" s="199"/>
      <c r="F34" s="199"/>
      <c r="G34" s="199"/>
      <c r="H34" s="199"/>
      <c r="I34" s="199"/>
      <c r="J34" s="97"/>
    </row>
    <row r="38" ht="12.75">
      <c r="I38" t="s">
        <v>5</v>
      </c>
    </row>
    <row r="40" spans="4:7" ht="12.75">
      <c r="D40" t="s">
        <v>6</v>
      </c>
      <c r="G40" t="s">
        <v>5</v>
      </c>
    </row>
    <row r="43" ht="12.75">
      <c r="H43" t="s">
        <v>5</v>
      </c>
    </row>
  </sheetData>
  <sheetProtection/>
  <mergeCells count="3">
    <mergeCell ref="A32:I32"/>
    <mergeCell ref="A34:I34"/>
    <mergeCell ref="A3:I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79"/>
  <sheetViews>
    <sheetView zoomScalePageLayoutView="0" workbookViewId="0" topLeftCell="A1">
      <selection activeCell="E49" sqref="E49"/>
    </sheetView>
  </sheetViews>
  <sheetFormatPr defaultColWidth="9.00390625" defaultRowHeight="12.75"/>
  <cols>
    <col min="1" max="1" width="16.00390625" style="0" customWidth="1"/>
    <col min="2" max="2" width="18.375" style="0" customWidth="1"/>
    <col min="3" max="3" width="11.625" style="0" customWidth="1"/>
    <col min="4" max="4" width="19.25390625" style="0" customWidth="1"/>
    <col min="5" max="5" width="6.00390625" style="0" customWidth="1"/>
  </cols>
  <sheetData>
    <row r="2" ht="13.5" thickBot="1"/>
    <row r="3" spans="1:6" ht="55.5" customHeight="1" thickBot="1">
      <c r="A3" s="229" t="s">
        <v>86</v>
      </c>
      <c r="B3" s="230"/>
      <c r="C3" s="230"/>
      <c r="D3" s="230"/>
      <c r="E3" s="230"/>
      <c r="F3" s="231"/>
    </row>
    <row r="4" spans="2:4" ht="14.25">
      <c r="B4" s="102"/>
      <c r="C4" s="102"/>
      <c r="D4" s="102"/>
    </row>
    <row r="5" spans="2:4" ht="14.25">
      <c r="B5" s="102"/>
      <c r="C5" s="102"/>
      <c r="D5" s="102"/>
    </row>
    <row r="6" spans="2:4" ht="18" customHeight="1" thickBot="1">
      <c r="B6" s="114"/>
      <c r="C6" s="115"/>
      <c r="D6" s="115"/>
    </row>
    <row r="7" spans="2:4" ht="54.75" customHeight="1">
      <c r="B7" s="116" t="s">
        <v>2</v>
      </c>
      <c r="C7" s="112" t="s">
        <v>82</v>
      </c>
      <c r="D7" s="135" t="s">
        <v>33</v>
      </c>
    </row>
    <row r="8" spans="2:4" ht="15.75">
      <c r="B8" s="7" t="s">
        <v>3</v>
      </c>
      <c r="C8" s="125">
        <v>10056</v>
      </c>
      <c r="D8" s="21">
        <f>C8/C$19</f>
        <v>0.37414890054693606</v>
      </c>
    </row>
    <row r="9" spans="2:4" ht="15.75">
      <c r="B9" s="7" t="s">
        <v>51</v>
      </c>
      <c r="C9" s="125">
        <v>4462</v>
      </c>
      <c r="D9" s="21">
        <f aca="true" t="shared" si="0" ref="D9:D18">C9/C$19</f>
        <v>0.16601555233098933</v>
      </c>
    </row>
    <row r="10" spans="2:4" ht="15.75">
      <c r="B10" s="7" t="s">
        <v>35</v>
      </c>
      <c r="C10" s="125">
        <v>3731</v>
      </c>
      <c r="D10" s="21">
        <f t="shared" si="0"/>
        <v>0.13881757636640993</v>
      </c>
    </row>
    <row r="11" spans="2:4" ht="15.75">
      <c r="B11" s="7" t="s">
        <v>50</v>
      </c>
      <c r="C11" s="125">
        <v>3051</v>
      </c>
      <c r="D11" s="21">
        <f t="shared" si="0"/>
        <v>0.11351713360866168</v>
      </c>
    </row>
    <row r="12" spans="2:4" ht="15.75">
      <c r="B12" s="7" t="s">
        <v>64</v>
      </c>
      <c r="C12" s="125">
        <v>1235</v>
      </c>
      <c r="D12" s="21">
        <f t="shared" si="0"/>
        <v>0.04595006883208692</v>
      </c>
    </row>
    <row r="13" spans="2:4" ht="15.75">
      <c r="B13" s="7" t="s">
        <v>62</v>
      </c>
      <c r="C13" s="125">
        <v>1004</v>
      </c>
      <c r="D13" s="21">
        <f t="shared" si="0"/>
        <v>0.037355359601145964</v>
      </c>
    </row>
    <row r="14" spans="2:4" ht="15.75">
      <c r="B14" s="7" t="s">
        <v>63</v>
      </c>
      <c r="C14" s="125">
        <v>605</v>
      </c>
      <c r="D14" s="21">
        <f t="shared" si="0"/>
        <v>0.022509952747702497</v>
      </c>
    </row>
    <row r="15" spans="2:4" ht="15.75">
      <c r="B15" s="7" t="s">
        <v>24</v>
      </c>
      <c r="C15" s="125">
        <v>417</v>
      </c>
      <c r="D15" s="21">
        <f t="shared" si="0"/>
        <v>0.015515124455854448</v>
      </c>
    </row>
    <row r="16" spans="2:4" ht="15.75">
      <c r="B16" s="7" t="s">
        <v>89</v>
      </c>
      <c r="C16" s="125">
        <v>310</v>
      </c>
      <c r="D16" s="21">
        <f t="shared" si="0"/>
        <v>0.011534025374855825</v>
      </c>
    </row>
    <row r="17" spans="2:4" ht="15.75">
      <c r="B17" s="7" t="s">
        <v>90</v>
      </c>
      <c r="C17" s="125">
        <v>265</v>
      </c>
      <c r="D17" s="21">
        <f t="shared" si="0"/>
        <v>0.009859731368828365</v>
      </c>
    </row>
    <row r="18" spans="2:4" ht="15.75">
      <c r="B18" s="7" t="s">
        <v>4</v>
      </c>
      <c r="C18" s="125">
        <v>1741</v>
      </c>
      <c r="D18" s="21">
        <f t="shared" si="0"/>
        <v>0.064776574766529</v>
      </c>
    </row>
    <row r="19" spans="2:4" ht="16.5" thickBot="1">
      <c r="B19" s="117" t="s">
        <v>23</v>
      </c>
      <c r="C19" s="113">
        <v>26877</v>
      </c>
      <c r="D19" s="168">
        <f>C19/C$19</f>
        <v>1</v>
      </c>
    </row>
    <row r="20" spans="2:4" ht="15">
      <c r="B20" s="9"/>
      <c r="C20" s="118"/>
      <c r="D20" s="9"/>
    </row>
    <row r="21" spans="2:4" ht="15">
      <c r="B21" s="9"/>
      <c r="C21" s="119"/>
      <c r="D21" s="9"/>
    </row>
    <row r="22" spans="2:4" ht="15">
      <c r="B22" s="9"/>
      <c r="C22" s="9"/>
      <c r="D22" s="9"/>
    </row>
    <row r="23" spans="2:4" ht="15">
      <c r="B23" s="9"/>
      <c r="C23" s="9"/>
      <c r="D23" s="9"/>
    </row>
    <row r="24" spans="2:4" ht="15">
      <c r="B24" s="9"/>
      <c r="C24" s="9"/>
      <c r="D24" s="9"/>
    </row>
    <row r="25" spans="2:4" ht="15">
      <c r="B25" s="9"/>
      <c r="C25" s="9"/>
      <c r="D25" s="9"/>
    </row>
    <row r="26" spans="2:4" ht="15">
      <c r="B26" s="9"/>
      <c r="C26" s="9"/>
      <c r="D26" s="9"/>
    </row>
    <row r="27" spans="2:4" ht="15">
      <c r="B27" s="9"/>
      <c r="C27" s="9"/>
      <c r="D27" s="9"/>
    </row>
    <row r="28" spans="2:4" ht="15">
      <c r="B28" s="9"/>
      <c r="C28" s="9"/>
      <c r="D28" s="9"/>
    </row>
    <row r="29" spans="2:4" ht="15">
      <c r="B29" s="9"/>
      <c r="C29" s="9"/>
      <c r="D29" s="9"/>
    </row>
    <row r="30" spans="2:4" ht="15">
      <c r="B30" s="9"/>
      <c r="C30" s="9"/>
      <c r="D30" s="9"/>
    </row>
    <row r="31" spans="2:4" ht="15">
      <c r="B31" s="9"/>
      <c r="C31" s="9"/>
      <c r="D31" s="9"/>
    </row>
    <row r="32" spans="2:4" ht="15">
      <c r="B32" s="9"/>
      <c r="C32" s="9"/>
      <c r="D32" s="9"/>
    </row>
    <row r="33" spans="2:4" ht="15">
      <c r="B33" s="9"/>
      <c r="C33" s="9"/>
      <c r="D33" s="9"/>
    </row>
    <row r="34" spans="2:4" ht="15">
      <c r="B34" s="9"/>
      <c r="C34" s="9"/>
      <c r="D34" s="9"/>
    </row>
    <row r="35" spans="2:4" ht="15">
      <c r="B35" s="9"/>
      <c r="C35" s="9"/>
      <c r="D35" s="9"/>
    </row>
    <row r="36" spans="2:4" ht="15">
      <c r="B36" s="9"/>
      <c r="C36" s="9"/>
      <c r="D36" s="9"/>
    </row>
    <row r="37" spans="2:4" ht="15">
      <c r="B37" s="9"/>
      <c r="C37" s="9"/>
      <c r="D37" s="9"/>
    </row>
    <row r="38" spans="2:4" ht="15">
      <c r="B38" s="9"/>
      <c r="C38" s="9"/>
      <c r="D38" s="9"/>
    </row>
    <row r="39" spans="2:4" ht="15">
      <c r="B39" s="9"/>
      <c r="C39" s="9"/>
      <c r="D39" s="9"/>
    </row>
    <row r="40" spans="2:4" ht="15">
      <c r="B40" s="9"/>
      <c r="C40" s="9"/>
      <c r="D40" s="9"/>
    </row>
    <row r="41" spans="2:4" ht="15">
      <c r="B41" s="9"/>
      <c r="C41" s="9"/>
      <c r="D41" s="9"/>
    </row>
    <row r="42" spans="2:4" ht="15">
      <c r="B42" s="9"/>
      <c r="C42" s="9"/>
      <c r="D42" s="9"/>
    </row>
    <row r="43" spans="2:4" ht="15">
      <c r="B43" s="9"/>
      <c r="C43" s="9"/>
      <c r="D43" s="9"/>
    </row>
    <row r="44" spans="2:4" ht="15">
      <c r="B44" s="9"/>
      <c r="C44" s="9"/>
      <c r="D44" s="9"/>
    </row>
    <row r="45" spans="2:4" ht="15">
      <c r="B45" s="9"/>
      <c r="C45" s="9"/>
      <c r="D45" s="9"/>
    </row>
    <row r="46" spans="2:4" ht="15">
      <c r="B46" s="9"/>
      <c r="C46" s="9"/>
      <c r="D46" s="9"/>
    </row>
    <row r="47" spans="2:4" ht="15">
      <c r="B47" s="9"/>
      <c r="C47" s="9"/>
      <c r="D47" s="9"/>
    </row>
    <row r="48" spans="2:4" ht="15">
      <c r="B48" s="9"/>
      <c r="C48" s="9"/>
      <c r="D48" s="9"/>
    </row>
    <row r="49" spans="2:4" ht="15">
      <c r="B49" s="9"/>
      <c r="C49" s="9"/>
      <c r="D49" s="9"/>
    </row>
    <row r="50" ht="15.75" customHeight="1"/>
    <row r="51" ht="12.75" customHeight="1"/>
    <row r="52" ht="18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spans="2:4" ht="15">
      <c r="B61" s="9"/>
      <c r="C61" s="9"/>
      <c r="D61" s="9"/>
    </row>
    <row r="62" spans="2:4" ht="15">
      <c r="B62" s="9"/>
      <c r="C62" s="9"/>
      <c r="D62" s="9"/>
    </row>
    <row r="63" spans="2:4" ht="15">
      <c r="B63" s="9"/>
      <c r="C63" s="9"/>
      <c r="D63" s="9"/>
    </row>
    <row r="64" spans="2:4" ht="15">
      <c r="B64" s="9"/>
      <c r="C64" s="9"/>
      <c r="D64" s="9"/>
    </row>
    <row r="76" spans="2:4" ht="15">
      <c r="B76" s="9"/>
      <c r="C76" s="9"/>
      <c r="D76" s="9"/>
    </row>
    <row r="77" spans="2:4" ht="15">
      <c r="B77" s="9"/>
      <c r="C77" s="9"/>
      <c r="D77" s="9"/>
    </row>
    <row r="78" spans="2:4" ht="15">
      <c r="B78" s="9"/>
      <c r="C78" s="9"/>
      <c r="D78" s="9"/>
    </row>
    <row r="79" spans="2:4" ht="15">
      <c r="B79" s="9"/>
      <c r="C79" s="9"/>
      <c r="D79" s="9"/>
    </row>
  </sheetData>
  <sheetProtection/>
  <mergeCells count="1">
    <mergeCell ref="A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2"/>
  <sheetViews>
    <sheetView zoomScalePageLayoutView="0" workbookViewId="0" topLeftCell="A1">
      <selection activeCell="G47" sqref="G47"/>
    </sheetView>
  </sheetViews>
  <sheetFormatPr defaultColWidth="9.00390625" defaultRowHeight="12.75"/>
  <cols>
    <col min="1" max="1" width="9.375" style="33" customWidth="1"/>
    <col min="2" max="2" width="30.75390625" style="33" customWidth="1"/>
    <col min="3" max="3" width="12.875" style="33" customWidth="1"/>
    <col min="4" max="4" width="12.375" style="33" customWidth="1"/>
    <col min="5" max="5" width="10.25390625" style="33" customWidth="1"/>
    <col min="6" max="6" width="16.375" style="33" customWidth="1"/>
    <col min="7" max="7" width="9.25390625" style="33" customWidth="1"/>
    <col min="8" max="8" width="6.00390625" style="33" customWidth="1"/>
    <col min="9" max="16384" width="9.125" style="33" customWidth="1"/>
  </cols>
  <sheetData>
    <row r="3" spans="1:8" s="84" customFormat="1" ht="33" customHeight="1">
      <c r="A3" s="83"/>
      <c r="B3" s="236" t="s">
        <v>87</v>
      </c>
      <c r="C3" s="237"/>
      <c r="D3" s="237"/>
      <c r="E3" s="237"/>
      <c r="F3" s="238"/>
      <c r="G3" s="3"/>
      <c r="H3" s="42"/>
    </row>
    <row r="4" spans="1:8" s="84" customFormat="1" ht="14.25" customHeight="1">
      <c r="A4" s="83"/>
      <c r="B4" s="78"/>
      <c r="C4" s="100"/>
      <c r="D4" s="100"/>
      <c r="E4" s="100"/>
      <c r="F4" s="100"/>
      <c r="G4" s="104"/>
      <c r="H4" s="43"/>
    </row>
    <row r="5" spans="2:6" ht="15.75">
      <c r="B5" s="41"/>
      <c r="C5" s="41"/>
      <c r="D5" s="41"/>
      <c r="E5" s="41"/>
      <c r="F5" s="41"/>
    </row>
    <row r="6" spans="2:7" ht="16.5" thickBot="1">
      <c r="B6" s="76"/>
      <c r="C6" s="76"/>
      <c r="D6" s="76"/>
      <c r="E6" s="76"/>
      <c r="F6" s="76"/>
      <c r="G6" s="85"/>
    </row>
    <row r="7" spans="2:6" ht="37.5" customHeight="1" thickBot="1">
      <c r="B7" s="232" t="s">
        <v>58</v>
      </c>
      <c r="C7" s="233"/>
      <c r="D7" s="234"/>
      <c r="E7" s="234"/>
      <c r="F7" s="235"/>
    </row>
    <row r="8" spans="2:6" ht="39" customHeight="1" thickBot="1">
      <c r="B8" s="82"/>
      <c r="C8" s="50" t="s">
        <v>81</v>
      </c>
      <c r="D8" s="50" t="s">
        <v>82</v>
      </c>
      <c r="E8" s="70" t="s">
        <v>26</v>
      </c>
      <c r="F8" s="86" t="s">
        <v>27</v>
      </c>
    </row>
    <row r="9" spans="2:6" ht="15.75">
      <c r="B9" s="87" t="s">
        <v>53</v>
      </c>
      <c r="C9" s="88">
        <v>105</v>
      </c>
      <c r="D9" s="88">
        <v>127</v>
      </c>
      <c r="E9" s="51">
        <f>D9-C9</f>
        <v>22</v>
      </c>
      <c r="F9" s="24">
        <f>(D9-C9)/ABS(C9)</f>
        <v>0.20952380952380953</v>
      </c>
    </row>
    <row r="10" spans="2:6" ht="15.75">
      <c r="B10" s="89" t="s">
        <v>54</v>
      </c>
      <c r="C10" s="90">
        <v>239</v>
      </c>
      <c r="D10" s="90">
        <v>232</v>
      </c>
      <c r="E10" s="51">
        <f>D10-C10</f>
        <v>-7</v>
      </c>
      <c r="F10" s="24">
        <f>(D10-C10)/ABS(C10)</f>
        <v>-0.029288702928870293</v>
      </c>
    </row>
    <row r="11" spans="2:6" ht="29.25" customHeight="1">
      <c r="B11" s="91" t="s">
        <v>60</v>
      </c>
      <c r="C11" s="90">
        <v>4</v>
      </c>
      <c r="D11" s="90">
        <v>7</v>
      </c>
      <c r="E11" s="51">
        <f>D11-C11</f>
        <v>3</v>
      </c>
      <c r="F11" s="24">
        <f>(D11-C11)/ABS(C11)</f>
        <v>0.75</v>
      </c>
    </row>
    <row r="12" spans="2:6" ht="21.75" customHeight="1">
      <c r="B12" s="92" t="s">
        <v>55</v>
      </c>
      <c r="C12" s="90">
        <v>80107</v>
      </c>
      <c r="D12" s="90">
        <v>44861</v>
      </c>
      <c r="E12" s="51">
        <f>D12-C12</f>
        <v>-35246</v>
      </c>
      <c r="F12" s="24">
        <f>(D12-C12)/ABS(C12)</f>
        <v>-0.439986518032132</v>
      </c>
    </row>
    <row r="13" spans="2:11" ht="19.5" customHeight="1" thickBot="1">
      <c r="B13" s="169" t="s">
        <v>56</v>
      </c>
      <c r="C13" s="170">
        <v>2140</v>
      </c>
      <c r="D13" s="170">
        <v>2538</v>
      </c>
      <c r="E13" s="171">
        <f>D13-C13</f>
        <v>398</v>
      </c>
      <c r="F13" s="172">
        <f>(D13-C13)/ABS(C13)</f>
        <v>0.18598130841121496</v>
      </c>
      <c r="K13" s="93"/>
    </row>
    <row r="14" spans="2:6" ht="15.75">
      <c r="B14" s="77"/>
      <c r="C14" s="94"/>
      <c r="D14" s="41"/>
      <c r="E14" s="41"/>
      <c r="F14" s="41"/>
    </row>
    <row r="15" spans="2:6" ht="15.75">
      <c r="B15" s="41"/>
      <c r="C15" s="41"/>
      <c r="D15" s="41"/>
      <c r="E15" s="41"/>
      <c r="F15" s="41"/>
    </row>
    <row r="16" spans="2:6" ht="15.75">
      <c r="B16" s="41"/>
      <c r="C16" s="41"/>
      <c r="D16" s="41"/>
      <c r="E16" s="41"/>
      <c r="F16" s="41"/>
    </row>
    <row r="17" spans="2:6" ht="15.75">
      <c r="B17" s="41"/>
      <c r="C17" s="41"/>
      <c r="D17" s="41"/>
      <c r="E17" s="41"/>
      <c r="F17" s="41"/>
    </row>
    <row r="18" spans="2:6" ht="15.75">
      <c r="B18" s="41"/>
      <c r="C18" s="41"/>
      <c r="D18" s="41"/>
      <c r="E18" s="41"/>
      <c r="F18" s="41"/>
    </row>
    <row r="19" spans="2:6" ht="15.75">
      <c r="B19" s="41"/>
      <c r="C19" s="41"/>
      <c r="D19" s="41"/>
      <c r="E19" s="41"/>
      <c r="F19" s="41"/>
    </row>
    <row r="20" spans="2:6" ht="15.75">
      <c r="B20" s="41"/>
      <c r="C20" s="41"/>
      <c r="D20" s="41"/>
      <c r="E20" s="41"/>
      <c r="F20" s="41"/>
    </row>
    <row r="21" spans="2:6" ht="15.75">
      <c r="B21" s="41"/>
      <c r="C21" s="41"/>
      <c r="D21" s="41"/>
      <c r="E21" s="41"/>
      <c r="F21" s="41"/>
    </row>
    <row r="22" spans="2:6" ht="15.75">
      <c r="B22" s="41"/>
      <c r="C22" s="41"/>
      <c r="D22" s="41"/>
      <c r="E22" s="41"/>
      <c r="F22" s="41"/>
    </row>
    <row r="23" spans="2:6" ht="15.75">
      <c r="B23" s="77"/>
      <c r="C23" s="75"/>
      <c r="D23" s="41"/>
      <c r="E23" s="41"/>
      <c r="F23" s="41"/>
    </row>
    <row r="24" spans="2:6" ht="15.75">
      <c r="B24" s="41"/>
      <c r="C24" s="41"/>
      <c r="D24" s="41"/>
      <c r="E24" s="41"/>
      <c r="F24" s="41"/>
    </row>
    <row r="25" spans="2:6" ht="15.75">
      <c r="B25" s="41"/>
      <c r="C25" s="41"/>
      <c r="D25" s="41"/>
      <c r="E25" s="41"/>
      <c r="F25" s="41"/>
    </row>
    <row r="26" spans="2:6" ht="15.75">
      <c r="B26" s="41"/>
      <c r="C26" s="41"/>
      <c r="D26" s="41"/>
      <c r="E26" s="41"/>
      <c r="F26" s="41"/>
    </row>
    <row r="27" spans="2:6" ht="15.75">
      <c r="B27" s="41"/>
      <c r="C27" s="41"/>
      <c r="D27" s="41"/>
      <c r="E27" s="41"/>
      <c r="F27" s="41"/>
    </row>
    <row r="28" spans="2:6" ht="15.75">
      <c r="B28" s="41"/>
      <c r="C28" s="41"/>
      <c r="D28" s="41"/>
      <c r="E28" s="41"/>
      <c r="F28" s="41"/>
    </row>
    <row r="29" spans="2:6" ht="15.75">
      <c r="B29" s="41"/>
      <c r="C29" s="41"/>
      <c r="D29" s="41"/>
      <c r="E29" s="41"/>
      <c r="F29" s="41"/>
    </row>
    <row r="30" spans="2:6" ht="15.75">
      <c r="B30" s="41"/>
      <c r="C30" s="41"/>
      <c r="D30" s="41"/>
      <c r="E30" s="41"/>
      <c r="F30" s="41"/>
    </row>
    <row r="31" spans="2:6" ht="15.75">
      <c r="B31" s="41"/>
      <c r="C31" s="41"/>
      <c r="D31" s="41"/>
      <c r="E31" s="41"/>
      <c r="F31" s="41"/>
    </row>
    <row r="32" spans="2:6" ht="15.75">
      <c r="B32" s="41"/>
      <c r="C32" s="41"/>
      <c r="D32" s="41"/>
      <c r="E32" s="41"/>
      <c r="F32" s="41"/>
    </row>
    <row r="33" spans="2:6" ht="15.75">
      <c r="B33" s="41"/>
      <c r="C33" s="41"/>
      <c r="D33" s="41"/>
      <c r="E33" s="41"/>
      <c r="F33" s="41"/>
    </row>
    <row r="34" spans="2:6" ht="15.75">
      <c r="B34" s="41"/>
      <c r="C34" s="41"/>
      <c r="D34" s="41"/>
      <c r="E34" s="41"/>
      <c r="F34" s="41"/>
    </row>
    <row r="35" spans="2:6" ht="15.75">
      <c r="B35" s="41"/>
      <c r="C35" s="41"/>
      <c r="D35" s="41"/>
      <c r="E35" s="41"/>
      <c r="F35" s="41"/>
    </row>
    <row r="36" spans="2:6" ht="15.75">
      <c r="B36" s="41"/>
      <c r="C36" s="41"/>
      <c r="D36" s="41"/>
      <c r="E36" s="41"/>
      <c r="F36" s="41"/>
    </row>
    <row r="37" spans="2:6" ht="15.75">
      <c r="B37" s="41"/>
      <c r="C37" s="41"/>
      <c r="D37" s="41"/>
      <c r="E37" s="41"/>
      <c r="F37" s="41"/>
    </row>
    <row r="38" spans="2:6" ht="15.75">
      <c r="B38" s="41"/>
      <c r="C38" s="41"/>
      <c r="D38" s="41"/>
      <c r="E38" s="41"/>
      <c r="F38" s="41"/>
    </row>
    <row r="39" spans="2:6" ht="15.75">
      <c r="B39" s="41"/>
      <c r="C39" s="41"/>
      <c r="D39" s="41"/>
      <c r="E39" s="41"/>
      <c r="F39" s="41"/>
    </row>
    <row r="40" spans="2:6" ht="15.75">
      <c r="B40" s="41"/>
      <c r="C40" s="41"/>
      <c r="D40" s="41"/>
      <c r="E40" s="41"/>
      <c r="F40" s="41"/>
    </row>
    <row r="41" spans="2:6" ht="15.75">
      <c r="B41" s="41"/>
      <c r="C41" s="41"/>
      <c r="D41" s="41"/>
      <c r="E41" s="41"/>
      <c r="F41" s="41"/>
    </row>
    <row r="42" spans="2:6" ht="15.75">
      <c r="B42" s="41"/>
      <c r="C42" s="41"/>
      <c r="D42" s="41"/>
      <c r="E42" s="41"/>
      <c r="F42" s="41"/>
    </row>
  </sheetData>
  <sheetProtection/>
  <mergeCells count="2">
    <mergeCell ref="B7:F7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1"/>
  <sheetViews>
    <sheetView zoomScalePageLayoutView="0" workbookViewId="0" topLeftCell="A1">
      <selection activeCell="F48" sqref="F48"/>
    </sheetView>
  </sheetViews>
  <sheetFormatPr defaultColWidth="9.00390625" defaultRowHeight="12.75"/>
  <cols>
    <col min="1" max="1" width="14.125" style="80" customWidth="1"/>
    <col min="2" max="2" width="19.00390625" style="80" customWidth="1"/>
    <col min="3" max="3" width="20.625" style="80" customWidth="1"/>
    <col min="4" max="4" width="20.00390625" style="80" customWidth="1"/>
    <col min="5" max="5" width="13.875" style="80" customWidth="1"/>
    <col min="6" max="6" width="4.125" style="80" customWidth="1"/>
    <col min="7" max="16384" width="9.125" style="80" customWidth="1"/>
  </cols>
  <sheetData>
    <row r="3" spans="1:6" s="5" customFormat="1" ht="49.5" customHeight="1">
      <c r="A3" s="236" t="s">
        <v>88</v>
      </c>
      <c r="B3" s="241"/>
      <c r="C3" s="241"/>
      <c r="D3" s="241"/>
      <c r="E3" s="242"/>
      <c r="F3" s="43"/>
    </row>
    <row r="4" spans="2:6" s="5" customFormat="1" ht="15">
      <c r="B4" s="78"/>
      <c r="C4" s="78"/>
      <c r="D4" s="78"/>
      <c r="E4" s="78"/>
      <c r="F4" s="43"/>
    </row>
    <row r="5" spans="1:6" ht="12.75" customHeight="1">
      <c r="A5" s="79"/>
      <c r="B5" s="79"/>
      <c r="C5" s="79"/>
      <c r="D5" s="79"/>
      <c r="E5" s="79"/>
      <c r="F5" s="79"/>
    </row>
    <row r="6" spans="1:6" ht="12.75" customHeight="1" thickBot="1">
      <c r="A6" s="79"/>
      <c r="B6" s="79"/>
      <c r="C6" s="79"/>
      <c r="D6" s="79"/>
      <c r="E6" s="79"/>
      <c r="F6" s="79"/>
    </row>
    <row r="7" spans="1:6" ht="30" customHeight="1" thickBot="1">
      <c r="A7" s="79"/>
      <c r="B7" s="239" t="s">
        <v>49</v>
      </c>
      <c r="C7" s="240"/>
      <c r="D7" s="240"/>
      <c r="F7" s="79"/>
    </row>
    <row r="8" spans="1:6" ht="27" customHeight="1" thickBot="1">
      <c r="A8" s="79"/>
      <c r="B8" s="127" t="s">
        <v>2</v>
      </c>
      <c r="C8" s="173" t="s">
        <v>81</v>
      </c>
      <c r="D8" s="174" t="s">
        <v>82</v>
      </c>
      <c r="F8" s="79"/>
    </row>
    <row r="9" spans="1:4" ht="15.75">
      <c r="A9" s="79"/>
      <c r="B9" s="148" t="s">
        <v>3</v>
      </c>
      <c r="C9" s="180">
        <v>384</v>
      </c>
      <c r="D9" s="181">
        <v>590</v>
      </c>
    </row>
    <row r="10" spans="1:4" ht="19.5" customHeight="1">
      <c r="A10" s="79"/>
      <c r="B10" s="149" t="s">
        <v>35</v>
      </c>
      <c r="C10" s="182">
        <v>161</v>
      </c>
      <c r="D10" s="183">
        <v>388</v>
      </c>
    </row>
    <row r="11" spans="1:4" ht="15.75">
      <c r="A11" s="79"/>
      <c r="B11" s="150" t="s">
        <v>62</v>
      </c>
      <c r="C11" s="182">
        <v>31</v>
      </c>
      <c r="D11" s="183">
        <v>239</v>
      </c>
    </row>
    <row r="12" spans="2:4" ht="17.25" customHeight="1">
      <c r="B12" s="149" t="s">
        <v>63</v>
      </c>
      <c r="C12" s="182">
        <v>91</v>
      </c>
      <c r="D12" s="183">
        <v>150</v>
      </c>
    </row>
    <row r="13" spans="2:4" ht="17.25" customHeight="1">
      <c r="B13" s="150" t="s">
        <v>51</v>
      </c>
      <c r="C13" s="184">
        <v>187</v>
      </c>
      <c r="D13" s="183">
        <v>127</v>
      </c>
    </row>
    <row r="14" spans="2:4" ht="15.75">
      <c r="B14" s="150" t="s">
        <v>64</v>
      </c>
      <c r="C14" s="182">
        <v>36</v>
      </c>
      <c r="D14" s="185">
        <v>104</v>
      </c>
    </row>
    <row r="15" spans="2:4" ht="17.25" customHeight="1">
      <c r="B15" s="149" t="s">
        <v>22</v>
      </c>
      <c r="C15" s="182">
        <v>602</v>
      </c>
      <c r="D15" s="183">
        <v>32</v>
      </c>
    </row>
    <row r="16" spans="2:4" ht="17.25" customHeight="1" thickBot="1">
      <c r="B16" s="151" t="s">
        <v>4</v>
      </c>
      <c r="C16" s="186">
        <v>337</v>
      </c>
      <c r="D16" s="187">
        <v>528</v>
      </c>
    </row>
    <row r="17" spans="2:4" ht="16.5" thickBot="1">
      <c r="B17" s="152" t="s">
        <v>23</v>
      </c>
      <c r="C17" s="153">
        <f>SUM(C9:C16)</f>
        <v>1829</v>
      </c>
      <c r="D17" s="154">
        <f>SUM(D9:D16)</f>
        <v>2158</v>
      </c>
    </row>
    <row r="18" spans="2:4" ht="15.75">
      <c r="B18" s="164"/>
      <c r="C18" s="165"/>
      <c r="D18" s="166"/>
    </row>
    <row r="19" spans="2:4" ht="15.75">
      <c r="B19" s="164"/>
      <c r="C19" s="165"/>
      <c r="D19" s="166"/>
    </row>
    <row r="20" spans="2:4" ht="12.75" customHeight="1">
      <c r="B20" s="81"/>
      <c r="C20" s="81"/>
      <c r="D20" s="81"/>
    </row>
    <row r="21" spans="2:4" ht="12.75" customHeight="1">
      <c r="B21" s="81"/>
      <c r="C21" s="81"/>
      <c r="D21" s="8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2">
    <mergeCell ref="B7:D7"/>
    <mergeCell ref="A3:E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workbookViewId="0" topLeftCell="A1">
      <selection activeCell="D31" sqref="D31"/>
    </sheetView>
  </sheetViews>
  <sheetFormatPr defaultColWidth="9.00390625" defaultRowHeight="12.75"/>
  <cols>
    <col min="1" max="1" width="8.125" style="33" customWidth="1"/>
    <col min="2" max="2" width="38.625" style="33" customWidth="1"/>
    <col min="3" max="3" width="49.75390625" style="33" customWidth="1"/>
    <col min="4" max="4" width="8.00390625" style="33" customWidth="1"/>
    <col min="5" max="16384" width="9.125" style="33" customWidth="1"/>
  </cols>
  <sheetData>
    <row r="1" spans="1:3" ht="15">
      <c r="A1" s="32"/>
      <c r="B1" s="32"/>
      <c r="C1" s="32"/>
    </row>
    <row r="2" spans="1:3" ht="14.25">
      <c r="A2" s="62"/>
      <c r="B2" s="202" t="s">
        <v>61</v>
      </c>
      <c r="C2" s="203"/>
    </row>
    <row r="3" spans="1:3" ht="14.25">
      <c r="A3" s="62"/>
      <c r="B3" s="204" t="s">
        <v>75</v>
      </c>
      <c r="C3" s="205"/>
    </row>
    <row r="4" spans="1:4" ht="15">
      <c r="A4" s="62"/>
      <c r="B4" s="62"/>
      <c r="C4" s="62"/>
      <c r="D4" s="32"/>
    </row>
    <row r="5" spans="1:4" ht="13.5" customHeight="1">
      <c r="A5" s="32"/>
      <c r="B5" s="32"/>
      <c r="C5" s="32"/>
      <c r="D5" s="32"/>
    </row>
    <row r="6" spans="1:4" ht="15">
      <c r="A6" s="32"/>
      <c r="B6" s="32"/>
      <c r="C6" s="32"/>
      <c r="D6" s="32"/>
    </row>
    <row r="7" spans="1:3" ht="15.75" thickBot="1">
      <c r="A7" s="32"/>
      <c r="B7" s="32"/>
      <c r="C7" s="32"/>
    </row>
    <row r="8" spans="1:3" ht="36" customHeight="1">
      <c r="A8" s="32"/>
      <c r="B8" s="120" t="s">
        <v>14</v>
      </c>
      <c r="C8" s="50" t="s">
        <v>76</v>
      </c>
    </row>
    <row r="9" spans="1:3" ht="15.75" customHeight="1">
      <c r="A9" s="32"/>
      <c r="B9" s="121" t="s">
        <v>57</v>
      </c>
      <c r="C9" s="161">
        <v>4924</v>
      </c>
    </row>
    <row r="10" spans="1:3" ht="15.75" customHeight="1">
      <c r="A10" s="32"/>
      <c r="B10" s="121" t="s">
        <v>59</v>
      </c>
      <c r="C10" s="161">
        <v>2585</v>
      </c>
    </row>
    <row r="11" spans="1:3" ht="15.75" customHeight="1">
      <c r="A11" s="32"/>
      <c r="B11" s="121" t="s">
        <v>8</v>
      </c>
      <c r="C11" s="161">
        <v>53336</v>
      </c>
    </row>
    <row r="12" spans="1:3" ht="15.75" customHeight="1">
      <c r="A12" s="32"/>
      <c r="B12" s="121" t="s">
        <v>46</v>
      </c>
      <c r="C12" s="161">
        <v>156</v>
      </c>
    </row>
    <row r="13" spans="1:3" ht="15" customHeight="1">
      <c r="A13" s="32"/>
      <c r="B13" s="121" t="s">
        <v>11</v>
      </c>
      <c r="C13" s="161">
        <v>113509</v>
      </c>
    </row>
    <row r="14" spans="1:3" ht="15" customHeight="1">
      <c r="A14" s="32"/>
      <c r="B14" s="121" t="s">
        <v>12</v>
      </c>
      <c r="C14" s="161">
        <v>18093</v>
      </c>
    </row>
    <row r="15" spans="1:3" ht="30" customHeight="1">
      <c r="A15" s="32"/>
      <c r="B15" s="122" t="s">
        <v>20</v>
      </c>
      <c r="C15" s="161">
        <v>4519</v>
      </c>
    </row>
    <row r="16" spans="1:4" ht="30">
      <c r="A16" s="32"/>
      <c r="B16" s="122" t="s">
        <v>19</v>
      </c>
      <c r="C16" s="161">
        <v>574</v>
      </c>
      <c r="D16" s="33" t="s">
        <v>5</v>
      </c>
    </row>
    <row r="17" spans="1:3" ht="15" customHeight="1">
      <c r="A17" s="32"/>
      <c r="B17" s="121" t="s">
        <v>15</v>
      </c>
      <c r="C17" s="161">
        <v>632</v>
      </c>
    </row>
    <row r="18" spans="1:3" ht="17.25" customHeight="1">
      <c r="A18" s="32"/>
      <c r="B18" s="121" t="s">
        <v>16</v>
      </c>
      <c r="C18" s="161">
        <v>15631</v>
      </c>
    </row>
    <row r="19" spans="1:3" ht="15.75" customHeight="1">
      <c r="A19" s="32"/>
      <c r="B19" s="121" t="s">
        <v>17</v>
      </c>
      <c r="C19" s="161">
        <v>10</v>
      </c>
    </row>
    <row r="20" spans="1:3" ht="30">
      <c r="A20" s="32"/>
      <c r="B20" s="122" t="s">
        <v>67</v>
      </c>
      <c r="C20" s="161">
        <v>1868</v>
      </c>
    </row>
    <row r="21" spans="1:3" ht="30">
      <c r="A21" s="32"/>
      <c r="B21" s="122" t="s">
        <v>68</v>
      </c>
      <c r="C21" s="161">
        <v>1481</v>
      </c>
    </row>
    <row r="22" spans="1:3" ht="16.5" customHeight="1">
      <c r="A22" s="32"/>
      <c r="B22" s="121" t="s">
        <v>69</v>
      </c>
      <c r="C22" s="162">
        <v>46</v>
      </c>
    </row>
    <row r="23" spans="1:6" ht="18.75" customHeight="1" thickBot="1">
      <c r="A23" s="32"/>
      <c r="B23" s="123" t="s">
        <v>0</v>
      </c>
      <c r="C23" s="163">
        <f>SUM(C9:C22)</f>
        <v>217364</v>
      </c>
      <c r="F23" s="33" t="s">
        <v>5</v>
      </c>
    </row>
    <row r="24" spans="1:3" ht="15">
      <c r="A24" s="32"/>
      <c r="B24" s="105"/>
      <c r="C24" s="32"/>
    </row>
    <row r="25" spans="1:3" ht="15">
      <c r="A25" s="32"/>
      <c r="B25" s="67" t="s">
        <v>66</v>
      </c>
      <c r="C25" s="32"/>
    </row>
    <row r="26" spans="1:3" ht="15">
      <c r="A26" s="32"/>
      <c r="B26" s="67" t="s">
        <v>70</v>
      </c>
      <c r="C26" s="32"/>
    </row>
    <row r="27" spans="1:3" ht="15">
      <c r="A27" s="32"/>
      <c r="B27" s="32"/>
      <c r="C27" s="32"/>
    </row>
    <row r="28" spans="1:3" ht="15">
      <c r="A28" s="32"/>
      <c r="B28" s="32"/>
      <c r="C28" s="32"/>
    </row>
    <row r="29" spans="1:3" ht="15">
      <c r="A29" s="32"/>
      <c r="B29" s="32"/>
      <c r="C29" s="32"/>
    </row>
  </sheetData>
  <sheetProtection/>
  <mergeCells count="2">
    <mergeCell ref="B2:C2"/>
    <mergeCell ref="B3:C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zoomScale="115" zoomScaleNormal="115" zoomScaleSheetLayoutView="115" workbookViewId="0" topLeftCell="A1">
      <selection activeCell="J24" sqref="J24"/>
    </sheetView>
  </sheetViews>
  <sheetFormatPr defaultColWidth="9.00390625" defaultRowHeight="12.75"/>
  <cols>
    <col min="1" max="1" width="8.375" style="33" customWidth="1"/>
    <col min="2" max="2" width="29.875" style="33" customWidth="1"/>
    <col min="3" max="3" width="14.625" style="33" customWidth="1"/>
    <col min="4" max="4" width="12.00390625" style="33" customWidth="1"/>
    <col min="5" max="5" width="11.75390625" style="33" customWidth="1"/>
    <col min="6" max="6" width="11.00390625" style="33" customWidth="1"/>
    <col min="7" max="7" width="10.125" style="33" customWidth="1"/>
    <col min="8" max="8" width="8.375" style="33" customWidth="1"/>
    <col min="9" max="16384" width="9.125" style="33" customWidth="1"/>
  </cols>
  <sheetData>
    <row r="2" spans="2:8" ht="27.75" customHeight="1">
      <c r="B2" s="213" t="s">
        <v>25</v>
      </c>
      <c r="C2" s="214"/>
      <c r="D2" s="214"/>
      <c r="E2" s="214"/>
      <c r="F2" s="214"/>
      <c r="G2" s="215"/>
      <c r="H2" s="69"/>
    </row>
    <row r="3" spans="2:8" ht="20.25" customHeight="1">
      <c r="B3" s="216" t="s">
        <v>74</v>
      </c>
      <c r="C3" s="217"/>
      <c r="D3" s="217"/>
      <c r="E3" s="217"/>
      <c r="F3" s="217"/>
      <c r="G3" s="205"/>
      <c r="H3" s="68"/>
    </row>
    <row r="4" spans="2:7" ht="15">
      <c r="B4" s="32"/>
      <c r="C4" s="32"/>
      <c r="D4" s="32"/>
      <c r="E4" s="32"/>
      <c r="F4" s="32"/>
      <c r="G4" s="32"/>
    </row>
    <row r="5" spans="2:7" ht="15">
      <c r="B5" s="32"/>
      <c r="C5" s="32"/>
      <c r="D5" s="32"/>
      <c r="E5" s="32"/>
      <c r="F5" s="32"/>
      <c r="G5" s="32"/>
    </row>
    <row r="6" spans="2:7" ht="15.75" thickBot="1">
      <c r="B6" s="32"/>
      <c r="C6" s="32"/>
      <c r="D6" s="32"/>
      <c r="E6" s="32"/>
      <c r="F6" s="32"/>
      <c r="G6" s="32"/>
    </row>
    <row r="7" spans="2:7" ht="33" customHeight="1" thickBot="1">
      <c r="B7" s="211" t="s">
        <v>52</v>
      </c>
      <c r="C7" s="206" t="s">
        <v>18</v>
      </c>
      <c r="D7" s="207"/>
      <c r="E7" s="207"/>
      <c r="F7" s="208"/>
      <c r="G7" s="32"/>
    </row>
    <row r="8" spans="2:7" ht="45" customHeight="1" thickBot="1">
      <c r="B8" s="212"/>
      <c r="C8" s="110" t="s">
        <v>77</v>
      </c>
      <c r="D8" s="52" t="s">
        <v>78</v>
      </c>
      <c r="E8" s="175" t="s">
        <v>40</v>
      </c>
      <c r="F8" s="35" t="s">
        <v>27</v>
      </c>
      <c r="G8" s="32"/>
    </row>
    <row r="9" spans="2:7" ht="21" customHeight="1">
      <c r="B9" s="36" t="s">
        <v>11</v>
      </c>
      <c r="C9" s="177">
        <v>10268</v>
      </c>
      <c r="D9" s="192">
        <v>10146</v>
      </c>
      <c r="E9" s="39">
        <f>D9-C9</f>
        <v>-122</v>
      </c>
      <c r="F9" s="156">
        <f>(D9-C9)/ABS(C9)</f>
        <v>-0.011881573821581613</v>
      </c>
      <c r="G9" s="32"/>
    </row>
    <row r="10" spans="2:7" ht="19.5" customHeight="1">
      <c r="B10" s="37" t="s">
        <v>12</v>
      </c>
      <c r="C10" s="128">
        <v>1279</v>
      </c>
      <c r="D10" s="125">
        <v>1102</v>
      </c>
      <c r="E10" s="39">
        <f>D10-C10</f>
        <v>-177</v>
      </c>
      <c r="F10" s="156">
        <f>(D10-C10)/ABS(C10)</f>
        <v>-0.1383893666927287</v>
      </c>
      <c r="G10" s="32"/>
    </row>
    <row r="11" spans="2:7" ht="48.75" customHeight="1">
      <c r="B11" s="54" t="s">
        <v>19</v>
      </c>
      <c r="C11" s="129">
        <v>131</v>
      </c>
      <c r="D11" s="193">
        <v>134</v>
      </c>
      <c r="E11" s="39">
        <f>D11-C11</f>
        <v>3</v>
      </c>
      <c r="F11" s="156">
        <f>(D11-C11)/ABS(C11)</f>
        <v>0.022900763358778626</v>
      </c>
      <c r="G11" s="32"/>
    </row>
    <row r="12" spans="2:7" ht="47.25" customHeight="1" thickBot="1">
      <c r="B12" s="55" t="s">
        <v>20</v>
      </c>
      <c r="C12" s="130">
        <v>1220</v>
      </c>
      <c r="D12" s="194">
        <v>1388</v>
      </c>
      <c r="E12" s="39">
        <f>D12-C12</f>
        <v>168</v>
      </c>
      <c r="F12" s="157">
        <f>(D12-C12)/ABS(C12)</f>
        <v>0.1377049180327869</v>
      </c>
      <c r="G12" s="32"/>
    </row>
    <row r="13" spans="2:7" ht="30" customHeight="1" thickBot="1">
      <c r="B13" s="95" t="s">
        <v>0</v>
      </c>
      <c r="C13" s="53">
        <f>SUM(C9:C12)</f>
        <v>12898</v>
      </c>
      <c r="D13" s="178">
        <f>SUM(D9:D12)</f>
        <v>12770</v>
      </c>
      <c r="E13" s="53">
        <f>D13-C13</f>
        <v>-128</v>
      </c>
      <c r="F13" s="158">
        <f>(D13-C13)/ABS(C13)</f>
        <v>-0.009924019227787254</v>
      </c>
      <c r="G13" s="32"/>
    </row>
    <row r="14" spans="2:7" ht="15">
      <c r="B14" s="209"/>
      <c r="C14" s="210"/>
      <c r="D14" s="210"/>
      <c r="E14" s="32"/>
      <c r="F14" s="32"/>
      <c r="G14" s="32"/>
    </row>
  </sheetData>
  <sheetProtection/>
  <mergeCells count="5">
    <mergeCell ref="C7:F7"/>
    <mergeCell ref="B14:D14"/>
    <mergeCell ref="B7:B8"/>
    <mergeCell ref="B2:G2"/>
    <mergeCell ref="B3:G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8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875" style="0" customWidth="1"/>
    <col min="2" max="2" width="29.125" style="0" customWidth="1"/>
    <col min="3" max="3" width="13.875" style="0" customWidth="1"/>
    <col min="4" max="4" width="13.375" style="0" customWidth="1"/>
    <col min="5" max="5" width="14.00390625" style="0" customWidth="1"/>
    <col min="6" max="6" width="14.75390625" style="0" customWidth="1"/>
  </cols>
  <sheetData>
    <row r="3" spans="2:9" ht="30" customHeight="1">
      <c r="B3" s="221" t="s">
        <v>48</v>
      </c>
      <c r="C3" s="222"/>
      <c r="D3" s="222"/>
      <c r="E3" s="222"/>
      <c r="F3" s="203"/>
      <c r="G3" s="43"/>
      <c r="H3" s="101"/>
      <c r="I3" s="101"/>
    </row>
    <row r="4" spans="2:10" ht="15">
      <c r="B4" s="204" t="s">
        <v>79</v>
      </c>
      <c r="C4" s="217"/>
      <c r="D4" s="217"/>
      <c r="E4" s="217"/>
      <c r="F4" s="205"/>
      <c r="G4" s="43"/>
      <c r="H4" s="103"/>
      <c r="I4" s="103"/>
      <c r="J4" s="2"/>
    </row>
    <row r="5" spans="2:9" ht="15">
      <c r="B5" s="32"/>
      <c r="C5" s="32"/>
      <c r="D5" s="32"/>
      <c r="E5" s="32"/>
      <c r="F5" s="32"/>
      <c r="G5" s="32"/>
      <c r="H5" s="101"/>
      <c r="I5" s="101"/>
    </row>
    <row r="6" spans="2:7" ht="15">
      <c r="B6" s="32"/>
      <c r="C6" s="32"/>
      <c r="D6" s="32"/>
      <c r="E6" s="32"/>
      <c r="F6" s="32"/>
      <c r="G6" s="32"/>
    </row>
    <row r="7" spans="2:7" ht="15.75" thickBot="1">
      <c r="B7" s="32"/>
      <c r="C7" s="32"/>
      <c r="D7" s="32"/>
      <c r="E7" s="32"/>
      <c r="F7" s="32"/>
      <c r="G7" s="32"/>
    </row>
    <row r="8" spans="2:7" ht="40.5" customHeight="1" thickBot="1">
      <c r="B8" s="48" t="s">
        <v>14</v>
      </c>
      <c r="C8" s="218" t="s">
        <v>18</v>
      </c>
      <c r="D8" s="219"/>
      <c r="E8" s="219"/>
      <c r="F8" s="220"/>
      <c r="G8" s="32"/>
    </row>
    <row r="9" spans="2:7" ht="39.75" customHeight="1" thickBot="1">
      <c r="B9" s="56"/>
      <c r="C9" s="52" t="s">
        <v>77</v>
      </c>
      <c r="D9" s="52" t="s">
        <v>78</v>
      </c>
      <c r="E9" s="34" t="s">
        <v>26</v>
      </c>
      <c r="F9" s="167" t="s">
        <v>27</v>
      </c>
      <c r="G9" s="32"/>
    </row>
    <row r="10" spans="2:7" ht="19.5" customHeight="1">
      <c r="B10" s="71" t="s">
        <v>8</v>
      </c>
      <c r="C10" s="131">
        <v>30606</v>
      </c>
      <c r="D10" s="131">
        <v>32067</v>
      </c>
      <c r="E10" s="49">
        <f>D10-C10</f>
        <v>1461</v>
      </c>
      <c r="F10" s="57">
        <f aca="true" t="shared" si="0" ref="F10:F15">(D10-C10)/ABS(C10)</f>
        <v>0.047735738090570475</v>
      </c>
      <c r="G10" s="32"/>
    </row>
    <row r="11" spans="2:7" ht="19.5" customHeight="1">
      <c r="B11" s="72" t="s">
        <v>46</v>
      </c>
      <c r="C11" s="125">
        <v>9</v>
      </c>
      <c r="D11" s="125">
        <v>2</v>
      </c>
      <c r="E11" s="25">
        <f>D11-C11</f>
        <v>-7</v>
      </c>
      <c r="F11" s="21">
        <f t="shared" si="0"/>
        <v>-0.7777777777777778</v>
      </c>
      <c r="G11" s="32"/>
    </row>
    <row r="12" spans="2:7" ht="20.25" customHeight="1">
      <c r="B12" s="73" t="s">
        <v>15</v>
      </c>
      <c r="C12" s="16">
        <v>110</v>
      </c>
      <c r="D12" s="16">
        <v>116</v>
      </c>
      <c r="E12" s="25">
        <f>D12-C12</f>
        <v>6</v>
      </c>
      <c r="F12" s="21">
        <f t="shared" si="0"/>
        <v>0.05454545454545454</v>
      </c>
      <c r="G12" s="32"/>
    </row>
    <row r="13" spans="2:7" ht="21" customHeight="1">
      <c r="B13" s="73" t="s">
        <v>16</v>
      </c>
      <c r="C13" s="125">
        <v>4230</v>
      </c>
      <c r="D13" s="125">
        <v>5161</v>
      </c>
      <c r="E13" s="25">
        <f>D13-C13</f>
        <v>931</v>
      </c>
      <c r="F13" s="21">
        <f t="shared" si="0"/>
        <v>0.22009456264775415</v>
      </c>
      <c r="G13" s="32"/>
    </row>
    <row r="14" spans="2:7" ht="20.25" customHeight="1" thickBot="1">
      <c r="B14" s="74" t="s">
        <v>17</v>
      </c>
      <c r="C14" s="132">
        <v>6</v>
      </c>
      <c r="D14" s="132">
        <v>6</v>
      </c>
      <c r="E14" s="40">
        <f>D14-C14</f>
        <v>0</v>
      </c>
      <c r="F14" s="58">
        <f t="shared" si="0"/>
        <v>0</v>
      </c>
      <c r="G14" s="32"/>
    </row>
    <row r="15" spans="2:7" ht="18" customHeight="1" thickBot="1">
      <c r="B15" s="59" t="s">
        <v>0</v>
      </c>
      <c r="C15" s="38">
        <f>SUM(C10:C14)</f>
        <v>34961</v>
      </c>
      <c r="D15" s="38">
        <f>SUM(D10:D14)</f>
        <v>37352</v>
      </c>
      <c r="E15" s="38">
        <f>SUM(E10:E14)</f>
        <v>2391</v>
      </c>
      <c r="F15" s="60">
        <f t="shared" si="0"/>
        <v>0.06839049226280713</v>
      </c>
      <c r="G15" s="32"/>
    </row>
    <row r="16" spans="3:5" ht="12.75">
      <c r="C16" s="6"/>
      <c r="D16" s="6"/>
      <c r="E16" s="6"/>
    </row>
    <row r="17" spans="3:5" ht="12.75">
      <c r="C17" s="6"/>
      <c r="D17" s="6"/>
      <c r="E17" s="6"/>
    </row>
    <row r="38" spans="2:8" ht="14.25">
      <c r="B38" s="101"/>
      <c r="C38" s="101"/>
      <c r="D38" s="101"/>
      <c r="E38" s="101"/>
      <c r="F38" s="101"/>
      <c r="G38" s="101"/>
      <c r="H38" s="101"/>
    </row>
  </sheetData>
  <sheetProtection/>
  <mergeCells count="3">
    <mergeCell ref="C8:F8"/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4"/>
  <sheetViews>
    <sheetView zoomScalePageLayoutView="0" workbookViewId="0" topLeftCell="A1">
      <selection activeCell="I49" sqref="I49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12.25390625" style="0" customWidth="1"/>
    <col min="4" max="4" width="10.875" style="0" customWidth="1"/>
    <col min="5" max="5" width="12.125" style="0" customWidth="1"/>
    <col min="6" max="6" width="10.75390625" style="0" customWidth="1"/>
    <col min="7" max="7" width="11.25390625" style="0" customWidth="1"/>
    <col min="8" max="8" width="10.125" style="0" bestFit="1" customWidth="1"/>
    <col min="9" max="9" width="4.25390625" style="0" customWidth="1"/>
  </cols>
  <sheetData>
    <row r="3" spans="2:8" ht="59.25" customHeight="1">
      <c r="B3" s="223" t="s">
        <v>80</v>
      </c>
      <c r="C3" s="224"/>
      <c r="D3" s="224"/>
      <c r="E3" s="224"/>
      <c r="F3" s="224"/>
      <c r="G3" s="224"/>
      <c r="H3" s="225"/>
    </row>
    <row r="4" spans="2:8" ht="15" customHeight="1">
      <c r="B4" s="99"/>
      <c r="C4" s="99"/>
      <c r="D4" s="99"/>
      <c r="E4" s="99"/>
      <c r="F4" s="99"/>
      <c r="G4" s="99"/>
      <c r="H4" s="99"/>
    </row>
    <row r="5" spans="2:8" ht="15.75">
      <c r="B5" s="8"/>
      <c r="C5" s="8"/>
      <c r="D5" s="8"/>
      <c r="E5" s="8"/>
      <c r="F5" s="8"/>
      <c r="G5" s="8"/>
      <c r="H5" s="8"/>
    </row>
    <row r="6" spans="2:8" ht="16.5" thickBot="1">
      <c r="B6" s="8"/>
      <c r="C6" s="8"/>
      <c r="D6" s="8"/>
      <c r="E6" s="8"/>
      <c r="F6" s="8"/>
      <c r="G6" s="8"/>
      <c r="H6" s="8"/>
    </row>
    <row r="7" spans="2:8" ht="50.25" customHeight="1">
      <c r="B7" s="133" t="s">
        <v>28</v>
      </c>
      <c r="C7" s="112" t="s">
        <v>81</v>
      </c>
      <c r="D7" s="112" t="s">
        <v>33</v>
      </c>
      <c r="E7" s="112" t="s">
        <v>82</v>
      </c>
      <c r="F7" s="112" t="s">
        <v>33</v>
      </c>
      <c r="G7" s="134" t="s">
        <v>26</v>
      </c>
      <c r="H7" s="135" t="s">
        <v>27</v>
      </c>
    </row>
    <row r="8" spans="2:8" ht="47.25">
      <c r="B8" s="176" t="s">
        <v>73</v>
      </c>
      <c r="C8" s="125">
        <v>9794</v>
      </c>
      <c r="D8" s="126">
        <f aca="true" t="shared" si="0" ref="D8:D14">C8/C$14</f>
        <v>0.3200026138665621</v>
      </c>
      <c r="E8" s="125">
        <v>10301</v>
      </c>
      <c r="F8" s="20">
        <f aca="true" t="shared" si="1" ref="F8:F14">E8/E$14</f>
        <v>0.32123366700969846</v>
      </c>
      <c r="G8" s="25">
        <f>E8-C8</f>
        <v>507</v>
      </c>
      <c r="H8" s="21">
        <f>(E8-C8)/ABS(C8)</f>
        <v>0.05176638758423525</v>
      </c>
    </row>
    <row r="9" spans="2:8" ht="19.5" customHeight="1">
      <c r="B9" s="7" t="s">
        <v>30</v>
      </c>
      <c r="C9" s="125">
        <v>9882</v>
      </c>
      <c r="D9" s="126">
        <f t="shared" si="0"/>
        <v>0.3228778670848853</v>
      </c>
      <c r="E9" s="125">
        <v>11402</v>
      </c>
      <c r="F9" s="20">
        <f t="shared" si="1"/>
        <v>0.3555680294383634</v>
      </c>
      <c r="G9" s="25">
        <f aca="true" t="shared" si="2" ref="G9:G14">E9-C9</f>
        <v>1520</v>
      </c>
      <c r="H9" s="21">
        <f aca="true" t="shared" si="3" ref="H9:H14">(E9-C9)/ABS(C9)</f>
        <v>0.15381501720299534</v>
      </c>
    </row>
    <row r="10" spans="2:8" ht="19.5" customHeight="1">
      <c r="B10" s="7" t="s">
        <v>29</v>
      </c>
      <c r="C10" s="125">
        <v>4860</v>
      </c>
      <c r="D10" s="126">
        <f t="shared" si="0"/>
        <v>0.15879239364830425</v>
      </c>
      <c r="E10" s="125">
        <v>4442</v>
      </c>
      <c r="F10" s="20">
        <f t="shared" si="1"/>
        <v>0.13852246858140768</v>
      </c>
      <c r="G10" s="25">
        <f t="shared" si="2"/>
        <v>-418</v>
      </c>
      <c r="H10" s="21">
        <f t="shared" si="3"/>
        <v>-0.0860082304526749</v>
      </c>
    </row>
    <row r="11" spans="2:8" ht="19.5" customHeight="1">
      <c r="B11" s="7" t="s">
        <v>31</v>
      </c>
      <c r="C11" s="125">
        <v>4262</v>
      </c>
      <c r="D11" s="126">
        <f t="shared" si="0"/>
        <v>0.13925374109651703</v>
      </c>
      <c r="E11" s="125">
        <v>4177</v>
      </c>
      <c r="F11" s="20">
        <f t="shared" si="1"/>
        <v>0.13025852122119314</v>
      </c>
      <c r="G11" s="25">
        <f t="shared" si="2"/>
        <v>-85</v>
      </c>
      <c r="H11" s="21">
        <f t="shared" si="3"/>
        <v>-0.01994368840919756</v>
      </c>
    </row>
    <row r="12" spans="2:8" ht="20.25" customHeight="1">
      <c r="B12" s="7" t="s">
        <v>32</v>
      </c>
      <c r="C12" s="125">
        <v>1411</v>
      </c>
      <c r="D12" s="126">
        <f t="shared" si="0"/>
        <v>0.046102071489250475</v>
      </c>
      <c r="E12" s="125">
        <v>1410</v>
      </c>
      <c r="F12" s="20">
        <f t="shared" si="1"/>
        <v>0.043970436897745345</v>
      </c>
      <c r="G12" s="25">
        <f t="shared" si="2"/>
        <v>-1</v>
      </c>
      <c r="H12" s="21">
        <f t="shared" si="3"/>
        <v>-0.0007087172218284905</v>
      </c>
    </row>
    <row r="13" spans="2:8" ht="19.5" customHeight="1" thickBot="1">
      <c r="B13" s="19" t="s">
        <v>34</v>
      </c>
      <c r="C13" s="132">
        <v>397</v>
      </c>
      <c r="D13" s="126">
        <f t="shared" si="0"/>
        <v>0.01297131281448082</v>
      </c>
      <c r="E13" s="132">
        <v>335</v>
      </c>
      <c r="F13" s="159">
        <f t="shared" si="1"/>
        <v>0.01044687685159198</v>
      </c>
      <c r="G13" s="28">
        <f t="shared" si="2"/>
        <v>-62</v>
      </c>
      <c r="H13" s="155">
        <f t="shared" si="3"/>
        <v>-0.1561712846347607</v>
      </c>
    </row>
    <row r="14" spans="2:8" ht="21.75" customHeight="1" thickBot="1">
      <c r="B14" s="44" t="s">
        <v>0</v>
      </c>
      <c r="C14" s="45">
        <f>SUM(C8:C13)</f>
        <v>30606</v>
      </c>
      <c r="D14" s="160">
        <f t="shared" si="0"/>
        <v>1</v>
      </c>
      <c r="E14" s="45">
        <f>SUM(E8:E13)</f>
        <v>32067</v>
      </c>
      <c r="F14" s="160">
        <f t="shared" si="1"/>
        <v>1</v>
      </c>
      <c r="G14" s="38">
        <f t="shared" si="2"/>
        <v>1461</v>
      </c>
      <c r="H14" s="60">
        <f t="shared" si="3"/>
        <v>0.047735738090570475</v>
      </c>
    </row>
    <row r="33" ht="33.75" customHeight="1"/>
  </sheetData>
  <sheetProtection/>
  <mergeCells count="1"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6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54"/>
  <sheetViews>
    <sheetView zoomScalePageLayoutView="0" workbookViewId="0" topLeftCell="A1">
      <selection activeCell="E9" sqref="E9:E15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0.125" style="0" customWidth="1"/>
    <col min="4" max="4" width="10.875" style="0" customWidth="1"/>
    <col min="5" max="5" width="10.125" style="0" customWidth="1"/>
    <col min="6" max="6" width="11.00390625" style="0" customWidth="1"/>
    <col min="7" max="7" width="9.25390625" style="0" customWidth="1"/>
    <col min="8" max="8" width="11.875" style="0" customWidth="1"/>
    <col min="9" max="9" width="6.125" style="0" customWidth="1"/>
    <col min="18" max="18" width="13.625" style="0" customWidth="1"/>
  </cols>
  <sheetData>
    <row r="3" spans="2:8" ht="42" customHeight="1">
      <c r="B3" s="223" t="s">
        <v>83</v>
      </c>
      <c r="C3" s="224"/>
      <c r="D3" s="224"/>
      <c r="E3" s="224"/>
      <c r="F3" s="224"/>
      <c r="G3" s="224"/>
      <c r="H3" s="225"/>
    </row>
    <row r="4" spans="2:8" ht="14.25">
      <c r="B4" s="102"/>
      <c r="C4" s="102"/>
      <c r="D4" s="102"/>
      <c r="E4" s="102"/>
      <c r="F4" s="102"/>
      <c r="G4" s="102"/>
      <c r="H4" s="102"/>
    </row>
    <row r="5" spans="2:8" ht="14.25">
      <c r="B5" s="102"/>
      <c r="C5" s="102"/>
      <c r="D5" s="102"/>
      <c r="E5" s="102"/>
      <c r="F5" s="102"/>
      <c r="G5" s="102"/>
      <c r="H5" s="102"/>
    </row>
    <row r="6" spans="2:8" ht="15" thickBot="1">
      <c r="B6" s="102"/>
      <c r="C6" s="102"/>
      <c r="D6" s="102"/>
      <c r="E6" s="102"/>
      <c r="F6" s="102"/>
      <c r="G6" s="102"/>
      <c r="H6" s="102"/>
    </row>
    <row r="7" spans="2:8" ht="45.75" customHeight="1">
      <c r="B7" s="226" t="s">
        <v>36</v>
      </c>
      <c r="C7" s="227"/>
      <c r="D7" s="227"/>
      <c r="E7" s="227"/>
      <c r="F7" s="227"/>
      <c r="G7" s="227"/>
      <c r="H7" s="228"/>
    </row>
    <row r="8" spans="2:8" ht="53.25" customHeight="1">
      <c r="B8" s="17" t="s">
        <v>2</v>
      </c>
      <c r="C8" s="26" t="s">
        <v>81</v>
      </c>
      <c r="D8" s="26" t="s">
        <v>47</v>
      </c>
      <c r="E8" s="26" t="s">
        <v>82</v>
      </c>
      <c r="F8" s="26" t="s">
        <v>47</v>
      </c>
      <c r="G8" s="26" t="s">
        <v>26</v>
      </c>
      <c r="H8" s="27" t="s">
        <v>27</v>
      </c>
    </row>
    <row r="9" spans="2:8" ht="15">
      <c r="B9" s="10" t="s">
        <v>62</v>
      </c>
      <c r="C9" s="191">
        <v>1</v>
      </c>
      <c r="D9" s="126">
        <f aca="true" t="shared" si="0" ref="D9:D15">C9/C$16</f>
        <v>0.0008156606851549756</v>
      </c>
      <c r="E9" s="191">
        <v>62</v>
      </c>
      <c r="F9" s="20">
        <f aca="true" t="shared" si="1" ref="F9:F16">E9/E$16</f>
        <v>0.09779179810725552</v>
      </c>
      <c r="G9" s="15">
        <f aca="true" t="shared" si="2" ref="G9:G16">E9-C9</f>
        <v>61</v>
      </c>
      <c r="H9" s="21">
        <f>(E9-C9)/ABS(C9)</f>
        <v>61</v>
      </c>
    </row>
    <row r="10" spans="2:8" ht="15">
      <c r="B10" s="10" t="s">
        <v>71</v>
      </c>
      <c r="C10" s="191">
        <v>28</v>
      </c>
      <c r="D10" s="126">
        <f t="shared" si="0"/>
        <v>0.022838499184339316</v>
      </c>
      <c r="E10" s="191">
        <v>61</v>
      </c>
      <c r="F10" s="20">
        <f t="shared" si="1"/>
        <v>0.09621451104100946</v>
      </c>
      <c r="G10" s="15">
        <f t="shared" si="2"/>
        <v>33</v>
      </c>
      <c r="H10" s="21">
        <f aca="true" t="shared" si="3" ref="H10:H16">(E10-C10)/ABS(C10)</f>
        <v>1.1785714285714286</v>
      </c>
    </row>
    <row r="11" spans="2:8" ht="15">
      <c r="B11" s="106" t="s">
        <v>63</v>
      </c>
      <c r="C11" s="16">
        <v>9</v>
      </c>
      <c r="D11" s="126">
        <f t="shared" si="0"/>
        <v>0.00734094616639478</v>
      </c>
      <c r="E11" s="191">
        <v>51</v>
      </c>
      <c r="F11" s="20">
        <f t="shared" si="1"/>
        <v>0.0804416403785489</v>
      </c>
      <c r="G11" s="15">
        <f t="shared" si="2"/>
        <v>42</v>
      </c>
      <c r="H11" s="21">
        <f t="shared" si="3"/>
        <v>4.666666666666667</v>
      </c>
    </row>
    <row r="12" spans="2:8" ht="15">
      <c r="B12" s="10" t="s">
        <v>3</v>
      </c>
      <c r="C12" s="191">
        <v>21</v>
      </c>
      <c r="D12" s="126">
        <f t="shared" si="0"/>
        <v>0.017128874388254486</v>
      </c>
      <c r="E12" s="191">
        <v>44</v>
      </c>
      <c r="F12" s="20">
        <f t="shared" si="1"/>
        <v>0.0694006309148265</v>
      </c>
      <c r="G12" s="15">
        <f t="shared" si="2"/>
        <v>23</v>
      </c>
      <c r="H12" s="21">
        <f t="shared" si="3"/>
        <v>1.0952380952380953</v>
      </c>
    </row>
    <row r="13" spans="2:8" ht="15">
      <c r="B13" s="10" t="s">
        <v>22</v>
      </c>
      <c r="C13" s="191">
        <v>286</v>
      </c>
      <c r="D13" s="126">
        <f t="shared" si="0"/>
        <v>0.233278955954323</v>
      </c>
      <c r="E13" s="191">
        <v>37</v>
      </c>
      <c r="F13" s="20">
        <f>E13/E$16</f>
        <v>0.0583596214511041</v>
      </c>
      <c r="G13" s="15">
        <f>E13-C13</f>
        <v>-249</v>
      </c>
      <c r="H13" s="21">
        <f>(E13-C13)/ABS(C13)</f>
        <v>-0.8706293706293706</v>
      </c>
    </row>
    <row r="14" spans="2:8" ht="15">
      <c r="B14" s="10" t="s">
        <v>51</v>
      </c>
      <c r="C14" s="191">
        <v>439</v>
      </c>
      <c r="D14" s="126">
        <f t="shared" si="0"/>
        <v>0.35807504078303426</v>
      </c>
      <c r="E14" s="191">
        <v>7</v>
      </c>
      <c r="F14" s="20">
        <f>E14/E$16</f>
        <v>0.011041009463722398</v>
      </c>
      <c r="G14" s="15">
        <f>E14-C14</f>
        <v>-432</v>
      </c>
      <c r="H14" s="21">
        <f>(E14-C14)/ABS(C14)</f>
        <v>-0.9840546697038725</v>
      </c>
    </row>
    <row r="15" spans="2:8" ht="15">
      <c r="B15" s="10" t="s">
        <v>4</v>
      </c>
      <c r="C15" s="191">
        <v>442</v>
      </c>
      <c r="D15" s="126">
        <f t="shared" si="0"/>
        <v>0.3605220228384992</v>
      </c>
      <c r="E15" s="191">
        <v>372</v>
      </c>
      <c r="F15" s="20">
        <f>E15/E$16</f>
        <v>0.5867507886435331</v>
      </c>
      <c r="G15" s="15">
        <f>E15-C15</f>
        <v>-70</v>
      </c>
      <c r="H15" s="21">
        <f>(E15-C15)/ABS(C15)</f>
        <v>-0.1583710407239819</v>
      </c>
    </row>
    <row r="16" spans="2:8" ht="15" thickBot="1">
      <c r="B16" s="11" t="s">
        <v>23</v>
      </c>
      <c r="C16" s="107">
        <f>SUM(C9:C15)</f>
        <v>1226</v>
      </c>
      <c r="D16" s="108">
        <f>C16/C$16</f>
        <v>1</v>
      </c>
      <c r="E16" s="107">
        <f>SUM(E9:E15)</f>
        <v>634</v>
      </c>
      <c r="F16" s="109">
        <f t="shared" si="1"/>
        <v>1</v>
      </c>
      <c r="G16" s="18">
        <f t="shared" si="2"/>
        <v>-592</v>
      </c>
      <c r="H16" s="46">
        <f t="shared" si="3"/>
        <v>-0.4828711256117455</v>
      </c>
    </row>
    <row r="17" spans="2:8" ht="14.25">
      <c r="B17" s="102"/>
      <c r="C17" s="102"/>
      <c r="D17" s="102"/>
      <c r="E17" s="102"/>
      <c r="F17" s="102"/>
      <c r="G17" s="102"/>
      <c r="H17" s="102"/>
    </row>
    <row r="18" spans="2:8" ht="14.25">
      <c r="B18" s="102"/>
      <c r="C18" s="102"/>
      <c r="D18" s="102"/>
      <c r="E18" s="102"/>
      <c r="F18" s="102"/>
      <c r="G18" s="102"/>
      <c r="H18" s="102"/>
    </row>
    <row r="19" spans="2:8" ht="15" thickBot="1">
      <c r="B19" s="102"/>
      <c r="C19" s="102"/>
      <c r="D19" s="102"/>
      <c r="E19" s="102"/>
      <c r="F19" s="102"/>
      <c r="G19" s="102"/>
      <c r="H19" s="102"/>
    </row>
    <row r="20" spans="2:15" ht="32.25" customHeight="1">
      <c r="B20" s="226" t="s">
        <v>65</v>
      </c>
      <c r="C20" s="227"/>
      <c r="D20" s="227"/>
      <c r="E20" s="227"/>
      <c r="F20" s="227"/>
      <c r="G20" s="227"/>
      <c r="H20" s="228"/>
      <c r="O20" s="179"/>
    </row>
    <row r="21" spans="2:8" ht="47.25" customHeight="1">
      <c r="B21" s="17" t="s">
        <v>2</v>
      </c>
      <c r="C21" s="26" t="s">
        <v>81</v>
      </c>
      <c r="D21" s="26" t="s">
        <v>47</v>
      </c>
      <c r="E21" s="26" t="s">
        <v>82</v>
      </c>
      <c r="F21" s="26" t="s">
        <v>47</v>
      </c>
      <c r="G21" s="26" t="s">
        <v>26</v>
      </c>
      <c r="H21" s="27" t="s">
        <v>27</v>
      </c>
    </row>
    <row r="22" spans="2:8" ht="15">
      <c r="B22" s="10" t="s">
        <v>35</v>
      </c>
      <c r="C22" s="191">
        <v>24</v>
      </c>
      <c r="D22" s="126">
        <f>C22/C$31</f>
        <v>0.04436229205175601</v>
      </c>
      <c r="E22" s="191">
        <v>360</v>
      </c>
      <c r="F22" s="22">
        <f aca="true" t="shared" si="4" ref="F22:F31">E22/E$31</f>
        <v>0.16697588126159554</v>
      </c>
      <c r="G22" s="15">
        <f aca="true" t="shared" si="5" ref="G22:G31">E22-C22</f>
        <v>336</v>
      </c>
      <c r="H22" s="23">
        <f>(E22-C22)/ABS(C22)</f>
        <v>14</v>
      </c>
    </row>
    <row r="23" spans="2:8" ht="15">
      <c r="B23" s="10" t="s">
        <v>3</v>
      </c>
      <c r="C23" s="191">
        <v>87</v>
      </c>
      <c r="D23" s="126">
        <f>C23/C$31</f>
        <v>0.16081330868761554</v>
      </c>
      <c r="E23" s="191">
        <v>294</v>
      </c>
      <c r="F23" s="22">
        <f>E23/E$31</f>
        <v>0.13636363636363635</v>
      </c>
      <c r="G23" s="15">
        <f t="shared" si="5"/>
        <v>207</v>
      </c>
      <c r="H23" s="23">
        <f aca="true" t="shared" si="6" ref="H23:H30">(E23-C23)/ABS(C23)</f>
        <v>2.3793103448275863</v>
      </c>
    </row>
    <row r="24" spans="2:8" ht="15">
      <c r="B24" s="10" t="s">
        <v>22</v>
      </c>
      <c r="C24" s="191">
        <v>11</v>
      </c>
      <c r="D24" s="126">
        <f aca="true" t="shared" si="7" ref="D24:D30">C24/C$31</f>
        <v>0.02033271719038817</v>
      </c>
      <c r="E24" s="191">
        <v>211</v>
      </c>
      <c r="F24" s="22">
        <f t="shared" si="4"/>
        <v>0.09786641929499072</v>
      </c>
      <c r="G24" s="15">
        <f t="shared" si="5"/>
        <v>200</v>
      </c>
      <c r="H24" s="23">
        <f t="shared" si="6"/>
        <v>18.181818181818183</v>
      </c>
    </row>
    <row r="25" spans="2:8" ht="15">
      <c r="B25" s="10" t="s">
        <v>64</v>
      </c>
      <c r="C25" s="191">
        <v>5</v>
      </c>
      <c r="D25" s="126">
        <f t="shared" si="7"/>
        <v>0.009242144177449169</v>
      </c>
      <c r="E25" s="191">
        <v>186</v>
      </c>
      <c r="F25" s="22">
        <f t="shared" si="4"/>
        <v>0.0862708719851577</v>
      </c>
      <c r="G25" s="15">
        <f t="shared" si="5"/>
        <v>181</v>
      </c>
      <c r="H25" s="23">
        <f t="shared" si="6"/>
        <v>36.2</v>
      </c>
    </row>
    <row r="26" spans="2:8" ht="15">
      <c r="B26" s="10" t="s">
        <v>62</v>
      </c>
      <c r="C26" s="191">
        <v>0</v>
      </c>
      <c r="D26" s="126">
        <f t="shared" si="7"/>
        <v>0</v>
      </c>
      <c r="E26" s="191">
        <v>173</v>
      </c>
      <c r="F26" s="22">
        <f t="shared" si="4"/>
        <v>0.08024118738404452</v>
      </c>
      <c r="G26" s="15">
        <f t="shared" si="5"/>
        <v>173</v>
      </c>
      <c r="H26" s="23">
        <v>1</v>
      </c>
    </row>
    <row r="27" spans="2:8" ht="15">
      <c r="B27" s="10" t="s">
        <v>63</v>
      </c>
      <c r="C27" s="191">
        <v>3</v>
      </c>
      <c r="D27" s="126">
        <f t="shared" si="7"/>
        <v>0.005545286506469501</v>
      </c>
      <c r="E27" s="191">
        <v>110</v>
      </c>
      <c r="F27" s="22">
        <f t="shared" si="4"/>
        <v>0.05102040816326531</v>
      </c>
      <c r="G27" s="15">
        <f t="shared" si="5"/>
        <v>107</v>
      </c>
      <c r="H27" s="23">
        <f t="shared" si="6"/>
        <v>35.666666666666664</v>
      </c>
    </row>
    <row r="28" spans="2:8" ht="15">
      <c r="B28" s="10" t="s">
        <v>13</v>
      </c>
      <c r="C28" s="191">
        <v>99</v>
      </c>
      <c r="D28" s="126">
        <f t="shared" si="7"/>
        <v>0.18299445471349354</v>
      </c>
      <c r="E28" s="191">
        <v>107</v>
      </c>
      <c r="F28" s="22">
        <f t="shared" si="4"/>
        <v>0.04962894248608534</v>
      </c>
      <c r="G28" s="15">
        <f t="shared" si="5"/>
        <v>8</v>
      </c>
      <c r="H28" s="23">
        <f t="shared" si="6"/>
        <v>0.08080808080808081</v>
      </c>
    </row>
    <row r="29" spans="2:8" ht="15">
      <c r="B29" s="10" t="s">
        <v>51</v>
      </c>
      <c r="C29" s="191">
        <v>60</v>
      </c>
      <c r="D29" s="126">
        <f>C29/C$31</f>
        <v>0.11090573012939002</v>
      </c>
      <c r="E29" s="191">
        <v>90</v>
      </c>
      <c r="F29" s="22">
        <f>E29/E$31</f>
        <v>0.041743970315398886</v>
      </c>
      <c r="G29" s="15">
        <f t="shared" si="5"/>
        <v>30</v>
      </c>
      <c r="H29" s="23">
        <f t="shared" si="6"/>
        <v>0.5</v>
      </c>
    </row>
    <row r="30" spans="2:8" ht="15">
      <c r="B30" s="10" t="s">
        <v>4</v>
      </c>
      <c r="C30" s="191">
        <v>252</v>
      </c>
      <c r="D30" s="126">
        <f t="shared" si="7"/>
        <v>0.4658040665434381</v>
      </c>
      <c r="E30" s="191">
        <v>625</v>
      </c>
      <c r="F30" s="22">
        <f t="shared" si="4"/>
        <v>0.2898886827458256</v>
      </c>
      <c r="G30" s="15">
        <f t="shared" si="5"/>
        <v>373</v>
      </c>
      <c r="H30" s="23">
        <f t="shared" si="6"/>
        <v>1.4801587301587302</v>
      </c>
    </row>
    <row r="31" spans="2:8" ht="16.5" thickBot="1">
      <c r="B31" s="11" t="s">
        <v>23</v>
      </c>
      <c r="C31" s="111">
        <f>SUM(C22:C30)</f>
        <v>541</v>
      </c>
      <c r="D31" s="108">
        <f>C31/C$31</f>
        <v>1</v>
      </c>
      <c r="E31" s="107">
        <f>SUM(E22:E30)</f>
        <v>2156</v>
      </c>
      <c r="F31" s="109">
        <f t="shared" si="4"/>
        <v>1</v>
      </c>
      <c r="G31" s="18">
        <f t="shared" si="5"/>
        <v>1615</v>
      </c>
      <c r="H31" s="47">
        <f>(E31-C31)/ABS(C31)</f>
        <v>2.985212569316081</v>
      </c>
    </row>
    <row r="32" spans="2:8" ht="14.25">
      <c r="B32" s="102"/>
      <c r="C32" s="102"/>
      <c r="D32" s="102"/>
      <c r="E32" s="102"/>
      <c r="F32" s="102"/>
      <c r="G32" s="102"/>
      <c r="H32" s="102"/>
    </row>
    <row r="33" spans="2:8" ht="15">
      <c r="B33" s="9"/>
      <c r="C33" s="9"/>
      <c r="D33" s="9"/>
      <c r="E33" s="9"/>
      <c r="F33" s="9"/>
      <c r="G33" s="9"/>
      <c r="H33" s="9"/>
    </row>
    <row r="34" spans="3:8" ht="15">
      <c r="C34" s="29"/>
      <c r="D34" s="9"/>
      <c r="E34" s="9"/>
      <c r="F34" s="9"/>
      <c r="G34" s="9"/>
      <c r="H34" s="9"/>
    </row>
    <row r="35" spans="3:8" ht="15">
      <c r="C35" s="29"/>
      <c r="D35" s="9"/>
      <c r="E35" s="9"/>
      <c r="F35" s="9"/>
      <c r="G35" s="9"/>
      <c r="H35" s="9"/>
    </row>
    <row r="36" spans="3:8" ht="15">
      <c r="C36" s="29"/>
      <c r="D36" s="9"/>
      <c r="E36" s="9"/>
      <c r="F36" s="9"/>
      <c r="G36" s="9"/>
      <c r="H36" s="9"/>
    </row>
    <row r="37" spans="3:8" ht="15">
      <c r="C37" s="29"/>
      <c r="D37" s="9"/>
      <c r="E37" s="9"/>
      <c r="F37" s="9"/>
      <c r="G37" s="9"/>
      <c r="H37" s="9"/>
    </row>
    <row r="38" spans="3:8" ht="15">
      <c r="C38" s="29"/>
      <c r="D38" s="9"/>
      <c r="E38" s="9"/>
      <c r="F38" s="9"/>
      <c r="G38" s="9"/>
      <c r="H38" s="9"/>
    </row>
    <row r="39" spans="3:8" ht="15">
      <c r="C39" s="29"/>
      <c r="D39" s="9"/>
      <c r="E39" s="9"/>
      <c r="F39" s="9"/>
      <c r="G39" s="9"/>
      <c r="H39" s="9"/>
    </row>
    <row r="40" spans="3:8" ht="15">
      <c r="C40" s="29"/>
      <c r="D40" s="9"/>
      <c r="E40" s="9"/>
      <c r="F40" s="9"/>
      <c r="G40" s="9"/>
      <c r="H40" s="9"/>
    </row>
    <row r="41" spans="3:8" ht="15">
      <c r="C41" s="29"/>
      <c r="D41" s="9"/>
      <c r="E41" s="9"/>
      <c r="F41" s="9"/>
      <c r="G41" s="9"/>
      <c r="H41" s="9"/>
    </row>
    <row r="42" spans="3:8" ht="15">
      <c r="C42" s="29"/>
      <c r="D42" s="9"/>
      <c r="E42" s="9"/>
      <c r="F42" s="9"/>
      <c r="G42" s="9"/>
      <c r="H42" s="9"/>
    </row>
    <row r="43" spans="3:8" ht="15">
      <c r="C43" s="29"/>
      <c r="D43" s="9"/>
      <c r="E43" s="9"/>
      <c r="F43" s="9"/>
      <c r="G43" s="9"/>
      <c r="H43" s="9"/>
    </row>
    <row r="44" spans="3:8" ht="15">
      <c r="C44" s="29"/>
      <c r="D44" s="9"/>
      <c r="E44" s="9"/>
      <c r="F44" s="9"/>
      <c r="G44" s="9"/>
      <c r="H44" s="9"/>
    </row>
    <row r="45" spans="3:8" ht="15">
      <c r="C45" s="29"/>
      <c r="D45" s="9"/>
      <c r="E45" s="9"/>
      <c r="F45" s="9"/>
      <c r="G45" s="9"/>
      <c r="H45" s="9"/>
    </row>
    <row r="46" spans="3:8" ht="15">
      <c r="C46" s="29"/>
      <c r="D46" s="9"/>
      <c r="E46" s="9"/>
      <c r="F46" s="9"/>
      <c r="G46" s="9"/>
      <c r="H46" s="9"/>
    </row>
    <row r="47" spans="3:8" ht="15">
      <c r="C47" s="29"/>
      <c r="D47" s="9"/>
      <c r="E47" s="9"/>
      <c r="F47" s="9"/>
      <c r="G47" s="9"/>
      <c r="H47" s="9"/>
    </row>
    <row r="48" spans="3:8" ht="15">
      <c r="C48" s="29"/>
      <c r="D48" s="9"/>
      <c r="E48" s="9"/>
      <c r="F48" s="9"/>
      <c r="G48" s="9"/>
      <c r="H48" s="9"/>
    </row>
    <row r="49" spans="3:8" ht="15">
      <c r="C49" s="29"/>
      <c r="D49" s="9"/>
      <c r="E49" s="9"/>
      <c r="F49" s="9"/>
      <c r="G49" s="9"/>
      <c r="H49" s="9"/>
    </row>
    <row r="50" spans="3:8" ht="15">
      <c r="C50" s="29"/>
      <c r="D50" s="9"/>
      <c r="E50" s="9"/>
      <c r="F50" s="9"/>
      <c r="G50" s="9"/>
      <c r="H50" s="9"/>
    </row>
    <row r="51" spans="3:8" ht="15">
      <c r="C51" s="29"/>
      <c r="D51" s="9"/>
      <c r="E51" s="9"/>
      <c r="F51" s="9"/>
      <c r="G51" s="9"/>
      <c r="H51" s="9"/>
    </row>
    <row r="52" spans="3:8" ht="15">
      <c r="C52" s="29"/>
      <c r="D52" s="9"/>
      <c r="E52" s="9"/>
      <c r="F52" s="9"/>
      <c r="G52" s="9"/>
      <c r="H52" s="9"/>
    </row>
    <row r="53" spans="3:8" ht="15">
      <c r="C53" s="29"/>
      <c r="D53" s="9"/>
      <c r="E53" s="9"/>
      <c r="F53" s="9"/>
      <c r="G53" s="9"/>
      <c r="H53" s="9"/>
    </row>
    <row r="54" spans="3:8" ht="15">
      <c r="C54" s="29"/>
      <c r="D54" s="9"/>
      <c r="E54" s="9"/>
      <c r="F54" s="9"/>
      <c r="G54" s="9"/>
      <c r="H54" s="9"/>
    </row>
  </sheetData>
  <sheetProtection/>
  <mergeCells count="3">
    <mergeCell ref="B3:H3"/>
    <mergeCell ref="B7:H7"/>
    <mergeCell ref="B20:H20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2"/>
  <sheetViews>
    <sheetView zoomScale="110" zoomScaleNormal="110" zoomScalePageLayoutView="0" workbookViewId="0" topLeftCell="A1">
      <selection activeCell="I39" sqref="I39"/>
    </sheetView>
  </sheetViews>
  <sheetFormatPr defaultColWidth="9.00390625" defaultRowHeight="12.75"/>
  <cols>
    <col min="1" max="1" width="6.75390625" style="0" customWidth="1"/>
    <col min="2" max="2" width="16.625" style="0" customWidth="1"/>
    <col min="3" max="3" width="8.25390625" style="0" bestFit="1" customWidth="1"/>
    <col min="4" max="4" width="11.00390625" style="0" customWidth="1"/>
    <col min="5" max="5" width="8.25390625" style="0" bestFit="1" customWidth="1"/>
    <col min="6" max="6" width="11.00390625" style="0" customWidth="1"/>
    <col min="7" max="7" width="10.875" style="0" customWidth="1"/>
    <col min="8" max="8" width="10.75390625" style="0" customWidth="1"/>
    <col min="9" max="9" width="6.00390625" style="0" customWidth="1"/>
  </cols>
  <sheetData>
    <row r="3" spans="2:8" ht="45" customHeight="1">
      <c r="B3" s="223" t="s">
        <v>84</v>
      </c>
      <c r="C3" s="224"/>
      <c r="D3" s="224"/>
      <c r="E3" s="224"/>
      <c r="F3" s="224"/>
      <c r="G3" s="224"/>
      <c r="H3" s="225"/>
    </row>
    <row r="4" spans="2:8" ht="14.25">
      <c r="B4" s="101"/>
      <c r="C4" s="101"/>
      <c r="D4" s="101"/>
      <c r="E4" s="101"/>
      <c r="F4" s="101"/>
      <c r="G4" s="101"/>
      <c r="H4" s="101"/>
    </row>
    <row r="5" spans="2:8" ht="14.25">
      <c r="B5" s="101"/>
      <c r="C5" s="101"/>
      <c r="D5" s="101"/>
      <c r="E5" s="101"/>
      <c r="F5" s="101"/>
      <c r="G5" s="101"/>
      <c r="H5" s="101"/>
    </row>
    <row r="6" spans="2:8" ht="15" thickBot="1">
      <c r="B6" s="101"/>
      <c r="C6" s="101"/>
      <c r="D6" s="101"/>
      <c r="E6" s="101"/>
      <c r="F6" s="101"/>
      <c r="G6" s="101"/>
      <c r="H6" s="101"/>
    </row>
    <row r="7" spans="2:8" ht="45.75" customHeight="1">
      <c r="B7" s="226" t="s">
        <v>37</v>
      </c>
      <c r="C7" s="227"/>
      <c r="D7" s="227"/>
      <c r="E7" s="227"/>
      <c r="F7" s="227"/>
      <c r="G7" s="227"/>
      <c r="H7" s="228"/>
    </row>
    <row r="8" spans="2:8" ht="50.25" customHeight="1">
      <c r="B8" s="17" t="s">
        <v>2</v>
      </c>
      <c r="C8" s="26" t="s">
        <v>81</v>
      </c>
      <c r="D8" s="26" t="s">
        <v>47</v>
      </c>
      <c r="E8" s="26" t="s">
        <v>82</v>
      </c>
      <c r="F8" s="26" t="s">
        <v>47</v>
      </c>
      <c r="G8" s="26" t="s">
        <v>26</v>
      </c>
      <c r="H8" s="27" t="s">
        <v>27</v>
      </c>
    </row>
    <row r="9" spans="2:8" ht="15">
      <c r="B9" s="10" t="s">
        <v>62</v>
      </c>
      <c r="C9" s="16">
        <v>2</v>
      </c>
      <c r="D9" s="126">
        <f aca="true" t="shared" si="0" ref="D9:D16">C9/C$17</f>
        <v>0.0020242914979757085</v>
      </c>
      <c r="E9" s="16">
        <v>186</v>
      </c>
      <c r="F9" s="20">
        <f aca="true" t="shared" si="1" ref="F9:F17">E9/E$17</f>
        <v>0.20666666666666667</v>
      </c>
      <c r="G9" s="15">
        <f aca="true" t="shared" si="2" ref="G9:G17">E9-C9</f>
        <v>184</v>
      </c>
      <c r="H9" s="21">
        <f aca="true" t="shared" si="3" ref="H9:H17">(E9-C9)/ABS(C9)</f>
        <v>92</v>
      </c>
    </row>
    <row r="10" spans="2:8" ht="15">
      <c r="B10" s="10" t="s">
        <v>63</v>
      </c>
      <c r="C10" s="16">
        <v>12</v>
      </c>
      <c r="D10" s="126">
        <f t="shared" si="0"/>
        <v>0.012145748987854251</v>
      </c>
      <c r="E10" s="16">
        <v>140</v>
      </c>
      <c r="F10" s="20">
        <f t="shared" si="1"/>
        <v>0.15555555555555556</v>
      </c>
      <c r="G10" s="15">
        <f t="shared" si="2"/>
        <v>128</v>
      </c>
      <c r="H10" s="21">
        <f t="shared" si="3"/>
        <v>10.666666666666666</v>
      </c>
    </row>
    <row r="11" spans="2:8" ht="15">
      <c r="B11" s="10" t="s">
        <v>35</v>
      </c>
      <c r="C11" s="16">
        <v>25</v>
      </c>
      <c r="D11" s="126">
        <f t="shared" si="0"/>
        <v>0.025303643724696356</v>
      </c>
      <c r="E11" s="16">
        <v>97</v>
      </c>
      <c r="F11" s="20">
        <f t="shared" si="1"/>
        <v>0.10777777777777778</v>
      </c>
      <c r="G11" s="15">
        <f t="shared" si="2"/>
        <v>72</v>
      </c>
      <c r="H11" s="21">
        <f t="shared" si="3"/>
        <v>2.88</v>
      </c>
    </row>
    <row r="12" spans="2:8" ht="15">
      <c r="B12" s="10" t="s">
        <v>3</v>
      </c>
      <c r="C12" s="16">
        <v>123</v>
      </c>
      <c r="D12" s="126">
        <f t="shared" si="0"/>
        <v>0.12449392712550607</v>
      </c>
      <c r="E12" s="16">
        <v>73</v>
      </c>
      <c r="F12" s="20">
        <f t="shared" si="1"/>
        <v>0.0811111111111111</v>
      </c>
      <c r="G12" s="15">
        <f t="shared" si="2"/>
        <v>-50</v>
      </c>
      <c r="H12" s="21">
        <f t="shared" si="3"/>
        <v>-0.4065040650406504</v>
      </c>
    </row>
    <row r="13" spans="2:8" ht="15">
      <c r="B13" s="10" t="s">
        <v>50</v>
      </c>
      <c r="C13" s="16">
        <v>120</v>
      </c>
      <c r="D13" s="126">
        <f t="shared" si="0"/>
        <v>0.1214574898785425</v>
      </c>
      <c r="E13" s="16">
        <v>48</v>
      </c>
      <c r="F13" s="20">
        <f t="shared" si="1"/>
        <v>0.05333333333333334</v>
      </c>
      <c r="G13" s="15">
        <f t="shared" si="2"/>
        <v>-72</v>
      </c>
      <c r="H13" s="21">
        <f t="shared" si="3"/>
        <v>-0.6</v>
      </c>
    </row>
    <row r="14" spans="2:8" ht="15">
      <c r="B14" s="10" t="s">
        <v>72</v>
      </c>
      <c r="C14" s="16">
        <v>149</v>
      </c>
      <c r="D14" s="126">
        <f t="shared" si="0"/>
        <v>0.1508097165991903</v>
      </c>
      <c r="E14" s="16">
        <v>41</v>
      </c>
      <c r="F14" s="20">
        <f t="shared" si="1"/>
        <v>0.04555555555555556</v>
      </c>
      <c r="G14" s="15">
        <f t="shared" si="2"/>
        <v>-108</v>
      </c>
      <c r="H14" s="21">
        <f t="shared" si="3"/>
        <v>-0.7248322147651006</v>
      </c>
    </row>
    <row r="15" spans="2:8" ht="15">
      <c r="B15" s="10" t="s">
        <v>51</v>
      </c>
      <c r="C15" s="16">
        <v>388</v>
      </c>
      <c r="D15" s="126">
        <f t="shared" si="0"/>
        <v>0.39271255060728744</v>
      </c>
      <c r="E15" s="16">
        <v>21</v>
      </c>
      <c r="F15" s="20">
        <f t="shared" si="1"/>
        <v>0.023333333333333334</v>
      </c>
      <c r="G15" s="15">
        <f t="shared" si="2"/>
        <v>-367</v>
      </c>
      <c r="H15" s="21">
        <f t="shared" si="3"/>
        <v>-0.9458762886597938</v>
      </c>
    </row>
    <row r="16" spans="2:8" ht="15">
      <c r="B16" s="124" t="s">
        <v>4</v>
      </c>
      <c r="C16" s="132">
        <v>169</v>
      </c>
      <c r="D16" s="126">
        <f t="shared" si="0"/>
        <v>0.17105263157894737</v>
      </c>
      <c r="E16" s="132">
        <v>294</v>
      </c>
      <c r="F16" s="20">
        <f t="shared" si="1"/>
        <v>0.32666666666666666</v>
      </c>
      <c r="G16" s="15">
        <f t="shared" si="2"/>
        <v>125</v>
      </c>
      <c r="H16" s="21">
        <f t="shared" si="3"/>
        <v>0.7396449704142012</v>
      </c>
    </row>
    <row r="17" spans="2:8" ht="15" thickBot="1">
      <c r="B17" s="11" t="s">
        <v>23</v>
      </c>
      <c r="C17" s="18">
        <f>SUM(C9:C16)</f>
        <v>988</v>
      </c>
      <c r="D17" s="108">
        <f>C17/C$17</f>
        <v>1</v>
      </c>
      <c r="E17" s="18">
        <f>SUM(E9:E16)</f>
        <v>900</v>
      </c>
      <c r="F17" s="108">
        <f t="shared" si="1"/>
        <v>1</v>
      </c>
      <c r="G17" s="18">
        <f t="shared" si="2"/>
        <v>-88</v>
      </c>
      <c r="H17" s="46">
        <f t="shared" si="3"/>
        <v>-0.08906882591093117</v>
      </c>
    </row>
    <row r="18" spans="2:8" ht="14.25">
      <c r="B18" s="101"/>
      <c r="C18" s="101"/>
      <c r="D18" s="101"/>
      <c r="E18" s="101"/>
      <c r="F18" s="101"/>
      <c r="G18" s="101"/>
      <c r="H18" s="101"/>
    </row>
    <row r="19" spans="2:8" ht="14.25">
      <c r="B19" s="101"/>
      <c r="C19" s="101"/>
      <c r="D19" s="101"/>
      <c r="E19" s="101"/>
      <c r="F19" s="101"/>
      <c r="G19" s="101"/>
      <c r="H19" s="101"/>
    </row>
    <row r="20" spans="2:8" ht="15" thickBot="1">
      <c r="B20" s="101"/>
      <c r="C20" s="101"/>
      <c r="D20" s="101"/>
      <c r="E20" s="101"/>
      <c r="F20" s="101"/>
      <c r="G20" s="101"/>
      <c r="H20" s="101"/>
    </row>
    <row r="21" spans="2:8" ht="36" customHeight="1">
      <c r="B21" s="226" t="s">
        <v>38</v>
      </c>
      <c r="C21" s="227"/>
      <c r="D21" s="227"/>
      <c r="E21" s="227"/>
      <c r="F21" s="227"/>
      <c r="G21" s="227"/>
      <c r="H21" s="228"/>
    </row>
    <row r="22" spans="2:8" ht="48.75" customHeight="1">
      <c r="B22" s="17" t="s">
        <v>2</v>
      </c>
      <c r="C22" s="26" t="s">
        <v>81</v>
      </c>
      <c r="D22" s="26" t="s">
        <v>47</v>
      </c>
      <c r="E22" s="26" t="s">
        <v>82</v>
      </c>
      <c r="F22" s="26" t="s">
        <v>47</v>
      </c>
      <c r="G22" s="26" t="s">
        <v>26</v>
      </c>
      <c r="H22" s="27" t="s">
        <v>27</v>
      </c>
    </row>
    <row r="23" spans="2:8" ht="15">
      <c r="B23" s="10" t="s">
        <v>3</v>
      </c>
      <c r="C23" s="190">
        <v>2324</v>
      </c>
      <c r="D23" s="126">
        <f aca="true" t="shared" si="4" ref="D23:D30">C23/C$30</f>
        <v>0.2043436208564143</v>
      </c>
      <c r="E23" s="16">
        <v>272</v>
      </c>
      <c r="F23" s="20">
        <f>E23/E$30</f>
        <v>0.31336405529953915</v>
      </c>
      <c r="G23" s="15">
        <f>E23-C23</f>
        <v>-2052</v>
      </c>
      <c r="H23" s="21">
        <f>(E23-C23)/ABS(C23)</f>
        <v>-0.882960413080895</v>
      </c>
    </row>
    <row r="24" spans="2:8" ht="15">
      <c r="B24" s="10" t="s">
        <v>51</v>
      </c>
      <c r="C24" s="190">
        <v>5924</v>
      </c>
      <c r="D24" s="126">
        <f t="shared" si="4"/>
        <v>0.520882792578915</v>
      </c>
      <c r="E24" s="16">
        <v>159</v>
      </c>
      <c r="F24" s="20">
        <f aca="true" t="shared" si="5" ref="F24:F29">E24/E$30</f>
        <v>0.18317972350230416</v>
      </c>
      <c r="G24" s="15">
        <f aca="true" t="shared" si="6" ref="G24:G29">E24-C24</f>
        <v>-5765</v>
      </c>
      <c r="H24" s="21">
        <f aca="true" t="shared" si="7" ref="H24:H29">(E24-C24)/ABS(C24)</f>
        <v>-0.9731600270087779</v>
      </c>
    </row>
    <row r="25" spans="2:8" ht="15">
      <c r="B25" s="10" t="s">
        <v>50</v>
      </c>
      <c r="C25" s="16">
        <v>823</v>
      </c>
      <c r="D25" s="126">
        <f t="shared" si="4"/>
        <v>0.07236437175767167</v>
      </c>
      <c r="E25" s="16">
        <v>82</v>
      </c>
      <c r="F25" s="20">
        <f t="shared" si="5"/>
        <v>0.0944700460829493</v>
      </c>
      <c r="G25" s="15">
        <f t="shared" si="6"/>
        <v>-741</v>
      </c>
      <c r="H25" s="21">
        <f t="shared" si="7"/>
        <v>-0.9003645200486027</v>
      </c>
    </row>
    <row r="26" spans="2:8" ht="15">
      <c r="B26" s="10" t="s">
        <v>64</v>
      </c>
      <c r="C26" s="16">
        <v>90</v>
      </c>
      <c r="D26" s="126">
        <f t="shared" si="4"/>
        <v>0.007913479293062516</v>
      </c>
      <c r="E26" s="16">
        <v>48</v>
      </c>
      <c r="F26" s="20">
        <f t="shared" si="5"/>
        <v>0.055299539170506916</v>
      </c>
      <c r="G26" s="15">
        <f t="shared" si="6"/>
        <v>-42</v>
      </c>
      <c r="H26" s="21">
        <f t="shared" si="7"/>
        <v>-0.4666666666666667</v>
      </c>
    </row>
    <row r="27" spans="2:8" ht="15">
      <c r="B27" s="10" t="s">
        <v>35</v>
      </c>
      <c r="C27" s="16">
        <v>828</v>
      </c>
      <c r="D27" s="126">
        <f t="shared" si="4"/>
        <v>0.07280400949617515</v>
      </c>
      <c r="E27" s="16">
        <v>47</v>
      </c>
      <c r="F27" s="20">
        <f t="shared" si="5"/>
        <v>0.05414746543778802</v>
      </c>
      <c r="G27" s="15">
        <f t="shared" si="6"/>
        <v>-781</v>
      </c>
      <c r="H27" s="21">
        <f t="shared" si="7"/>
        <v>-0.9432367149758454</v>
      </c>
    </row>
    <row r="28" spans="2:8" ht="15">
      <c r="B28" s="10" t="s">
        <v>22</v>
      </c>
      <c r="C28" s="16">
        <v>424</v>
      </c>
      <c r="D28" s="126">
        <f t="shared" si="4"/>
        <v>0.03728128022509452</v>
      </c>
      <c r="E28" s="16">
        <v>5</v>
      </c>
      <c r="F28" s="20">
        <f t="shared" si="5"/>
        <v>0.00576036866359447</v>
      </c>
      <c r="G28" s="15">
        <f t="shared" si="6"/>
        <v>-419</v>
      </c>
      <c r="H28" s="21">
        <f t="shared" si="7"/>
        <v>-0.9882075471698113</v>
      </c>
    </row>
    <row r="29" spans="2:8" ht="15">
      <c r="B29" s="10" t="s">
        <v>4</v>
      </c>
      <c r="C29" s="16">
        <v>960</v>
      </c>
      <c r="D29" s="126">
        <f t="shared" si="4"/>
        <v>0.08441044579266685</v>
      </c>
      <c r="E29" s="16">
        <v>255</v>
      </c>
      <c r="F29" s="20">
        <f t="shared" si="5"/>
        <v>0.29377880184331795</v>
      </c>
      <c r="G29" s="15">
        <f t="shared" si="6"/>
        <v>-705</v>
      </c>
      <c r="H29" s="21">
        <f t="shared" si="7"/>
        <v>-0.734375</v>
      </c>
    </row>
    <row r="30" spans="2:8" ht="15" thickBot="1">
      <c r="B30" s="11" t="s">
        <v>23</v>
      </c>
      <c r="C30" s="18">
        <f>SUM(C23:C29)</f>
        <v>11373</v>
      </c>
      <c r="D30" s="108">
        <f t="shared" si="4"/>
        <v>1</v>
      </c>
      <c r="E30" s="18">
        <f>SUM(E23:E29)</f>
        <v>868</v>
      </c>
      <c r="F30" s="108">
        <f>E30/E$30</f>
        <v>1</v>
      </c>
      <c r="G30" s="18">
        <f>E30-C30</f>
        <v>-10505</v>
      </c>
      <c r="H30" s="46">
        <f>(E30-C30)/ABS(C30)</f>
        <v>-0.923678888595797</v>
      </c>
    </row>
    <row r="31" spans="2:5" ht="15">
      <c r="B31" s="196"/>
      <c r="C31" s="197"/>
      <c r="D31" s="196"/>
      <c r="E31" s="197"/>
    </row>
    <row r="32" ht="15">
      <c r="E32" s="195"/>
    </row>
  </sheetData>
  <sheetProtection/>
  <mergeCells count="3">
    <mergeCell ref="B7:H7"/>
    <mergeCell ref="B3:H3"/>
    <mergeCell ref="B21:H21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H24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9.625" style="0" customWidth="1"/>
    <col min="4" max="4" width="10.25390625" style="0" customWidth="1"/>
    <col min="6" max="6" width="10.875" style="0" customWidth="1"/>
    <col min="7" max="7" width="10.125" style="0" customWidth="1"/>
    <col min="8" max="8" width="10.75390625" style="0" customWidth="1"/>
    <col min="9" max="9" width="5.625" style="0" customWidth="1"/>
  </cols>
  <sheetData>
    <row r="3" spans="2:8" ht="39.75" customHeight="1">
      <c r="B3" s="223" t="s">
        <v>85</v>
      </c>
      <c r="C3" s="224"/>
      <c r="D3" s="224"/>
      <c r="E3" s="224"/>
      <c r="F3" s="224"/>
      <c r="G3" s="224"/>
      <c r="H3" s="225"/>
    </row>
    <row r="4" spans="2:8" ht="14.25">
      <c r="B4" s="101"/>
      <c r="C4" s="101"/>
      <c r="D4" s="101"/>
      <c r="E4" s="101"/>
      <c r="F4" s="101"/>
      <c r="G4" s="101"/>
      <c r="H4" s="101"/>
    </row>
    <row r="5" spans="2:8" ht="14.25">
      <c r="B5" s="101"/>
      <c r="C5" s="101"/>
      <c r="D5" s="101"/>
      <c r="E5" s="101"/>
      <c r="F5" s="101"/>
      <c r="G5" s="101"/>
      <c r="H5" s="101"/>
    </row>
    <row r="6" spans="2:8" ht="15" thickBot="1">
      <c r="B6" s="101"/>
      <c r="C6" s="101"/>
      <c r="D6" s="101"/>
      <c r="E6" s="101"/>
      <c r="F6" s="101"/>
      <c r="G6" s="101"/>
      <c r="H6" s="101"/>
    </row>
    <row r="7" spans="2:8" ht="48.75" customHeight="1">
      <c r="B7" s="226" t="s">
        <v>39</v>
      </c>
      <c r="C7" s="227"/>
      <c r="D7" s="227"/>
      <c r="E7" s="227"/>
      <c r="F7" s="227"/>
      <c r="G7" s="227"/>
      <c r="H7" s="228"/>
    </row>
    <row r="8" spans="2:8" ht="53.25" customHeight="1">
      <c r="B8" s="17" t="s">
        <v>2</v>
      </c>
      <c r="C8" s="26" t="s">
        <v>81</v>
      </c>
      <c r="D8" s="26" t="s">
        <v>47</v>
      </c>
      <c r="E8" s="26" t="s">
        <v>82</v>
      </c>
      <c r="F8" s="26" t="s">
        <v>47</v>
      </c>
      <c r="G8" s="26" t="s">
        <v>26</v>
      </c>
      <c r="H8" s="27" t="s">
        <v>27</v>
      </c>
    </row>
    <row r="9" spans="2:8" ht="15">
      <c r="B9" s="10" t="s">
        <v>22</v>
      </c>
      <c r="C9" s="16">
        <v>160</v>
      </c>
      <c r="D9" s="126">
        <f aca="true" t="shared" si="0" ref="D9:D16">C9/C$16</f>
        <v>0.39408866995073893</v>
      </c>
      <c r="E9" s="189">
        <v>231</v>
      </c>
      <c r="F9" s="20">
        <f aca="true" t="shared" si="1" ref="F9:F16">E9/E$16</f>
        <v>0.32398316970546986</v>
      </c>
      <c r="G9" s="15">
        <f aca="true" t="shared" si="2" ref="G9:G16">E9-C9</f>
        <v>71</v>
      </c>
      <c r="H9" s="14">
        <f aca="true" t="shared" si="3" ref="H9:H16">(E9-C9)/ABS(C9)</f>
        <v>0.44375</v>
      </c>
    </row>
    <row r="10" spans="2:8" ht="15">
      <c r="B10" s="10" t="s">
        <v>13</v>
      </c>
      <c r="C10" s="16">
        <v>70</v>
      </c>
      <c r="D10" s="126">
        <f t="shared" si="0"/>
        <v>0.1724137931034483</v>
      </c>
      <c r="E10" s="189">
        <v>71</v>
      </c>
      <c r="F10" s="20">
        <f t="shared" si="1"/>
        <v>0.09957924263674614</v>
      </c>
      <c r="G10" s="15">
        <f t="shared" si="2"/>
        <v>1</v>
      </c>
      <c r="H10" s="14">
        <f t="shared" si="3"/>
        <v>0.014285714285714285</v>
      </c>
    </row>
    <row r="11" spans="2:8" ht="15">
      <c r="B11" s="10" t="s">
        <v>24</v>
      </c>
      <c r="C11" s="16">
        <v>15</v>
      </c>
      <c r="D11" s="126">
        <f t="shared" si="0"/>
        <v>0.03694581280788178</v>
      </c>
      <c r="E11" s="189">
        <v>69</v>
      </c>
      <c r="F11" s="20">
        <f t="shared" si="1"/>
        <v>0.0967741935483871</v>
      </c>
      <c r="G11" s="15">
        <f t="shared" si="2"/>
        <v>54</v>
      </c>
      <c r="H11" s="14">
        <f t="shared" si="3"/>
        <v>3.6</v>
      </c>
    </row>
    <row r="12" spans="2:8" ht="15">
      <c r="B12" s="10" t="s">
        <v>45</v>
      </c>
      <c r="C12" s="16">
        <v>21</v>
      </c>
      <c r="D12" s="126">
        <f t="shared" si="0"/>
        <v>0.05172413793103448</v>
      </c>
      <c r="E12" s="189">
        <v>67</v>
      </c>
      <c r="F12" s="20">
        <f t="shared" si="1"/>
        <v>0.09396914446002805</v>
      </c>
      <c r="G12" s="15">
        <f t="shared" si="2"/>
        <v>46</v>
      </c>
      <c r="H12" s="14">
        <f t="shared" si="3"/>
        <v>2.1904761904761907</v>
      </c>
    </row>
    <row r="13" spans="2:8" ht="15">
      <c r="B13" s="10" t="s">
        <v>35</v>
      </c>
      <c r="C13" s="16">
        <v>3</v>
      </c>
      <c r="D13" s="126">
        <f t="shared" si="0"/>
        <v>0.007389162561576354</v>
      </c>
      <c r="E13" s="189">
        <v>41</v>
      </c>
      <c r="F13" s="20">
        <f t="shared" si="1"/>
        <v>0.05750350631136045</v>
      </c>
      <c r="G13" s="15">
        <f t="shared" si="2"/>
        <v>38</v>
      </c>
      <c r="H13" s="14">
        <f t="shared" si="3"/>
        <v>12.666666666666666</v>
      </c>
    </row>
    <row r="14" spans="2:8" ht="15">
      <c r="B14" s="10" t="s">
        <v>51</v>
      </c>
      <c r="C14" s="16">
        <v>45</v>
      </c>
      <c r="D14" s="126">
        <f t="shared" si="0"/>
        <v>0.11083743842364532</v>
      </c>
      <c r="E14" s="189">
        <v>0</v>
      </c>
      <c r="F14" s="20">
        <f t="shared" si="1"/>
        <v>0</v>
      </c>
      <c r="G14" s="15">
        <f t="shared" si="2"/>
        <v>-45</v>
      </c>
      <c r="H14" s="14">
        <f t="shared" si="3"/>
        <v>-1</v>
      </c>
    </row>
    <row r="15" spans="2:8" ht="15">
      <c r="B15" s="10" t="s">
        <v>4</v>
      </c>
      <c r="C15" s="16">
        <v>92</v>
      </c>
      <c r="D15" s="126">
        <f t="shared" si="0"/>
        <v>0.22660098522167488</v>
      </c>
      <c r="E15" s="16">
        <v>234</v>
      </c>
      <c r="F15" s="20">
        <f t="shared" si="1"/>
        <v>0.3281907433380084</v>
      </c>
      <c r="G15" s="15">
        <f t="shared" si="2"/>
        <v>142</v>
      </c>
      <c r="H15" s="14">
        <f t="shared" si="3"/>
        <v>1.5434782608695652</v>
      </c>
    </row>
    <row r="16" spans="2:8" ht="16.5" thickBot="1">
      <c r="B16" s="11" t="s">
        <v>23</v>
      </c>
      <c r="C16" s="13">
        <f>SUM(C9:C15)</f>
        <v>406</v>
      </c>
      <c r="D16" s="108">
        <f t="shared" si="0"/>
        <v>1</v>
      </c>
      <c r="E16" s="18">
        <f>SUM(E9:E15)</f>
        <v>713</v>
      </c>
      <c r="F16" s="108">
        <f t="shared" si="1"/>
        <v>1</v>
      </c>
      <c r="G16" s="18">
        <f t="shared" si="2"/>
        <v>307</v>
      </c>
      <c r="H16" s="12">
        <f t="shared" si="3"/>
        <v>0.7561576354679803</v>
      </c>
    </row>
    <row r="17" spans="2:8" ht="14.25">
      <c r="B17" s="101"/>
      <c r="C17" s="101"/>
      <c r="D17" s="101"/>
      <c r="E17" s="101"/>
      <c r="F17" s="101"/>
      <c r="G17" s="101"/>
      <c r="H17" s="101"/>
    </row>
    <row r="18" spans="2:8" ht="14.25">
      <c r="B18" s="101"/>
      <c r="C18" s="101"/>
      <c r="D18" s="101"/>
      <c r="E18" s="101"/>
      <c r="F18" s="101"/>
      <c r="G18" s="101"/>
      <c r="H18" s="101"/>
    </row>
    <row r="19" spans="3:8" ht="14.25">
      <c r="C19" s="101"/>
      <c r="D19" s="101"/>
      <c r="E19" s="101"/>
      <c r="F19" s="101"/>
      <c r="G19" s="101"/>
      <c r="H19" s="101"/>
    </row>
    <row r="20" spans="3:8" ht="14.25">
      <c r="C20" s="101"/>
      <c r="D20" s="101"/>
      <c r="E20" s="101"/>
      <c r="F20" s="101"/>
      <c r="G20" s="101"/>
      <c r="H20" s="101"/>
    </row>
    <row r="21" spans="3:8" ht="14.25">
      <c r="C21" s="101"/>
      <c r="D21" s="101"/>
      <c r="E21" s="101"/>
      <c r="F21" s="101"/>
      <c r="G21" s="101"/>
      <c r="H21" s="101"/>
    </row>
    <row r="22" spans="3:8" ht="14.25">
      <c r="C22" s="101"/>
      <c r="D22" s="101"/>
      <c r="E22" s="101"/>
      <c r="F22" s="101"/>
      <c r="G22" s="101"/>
      <c r="H22" s="101"/>
    </row>
    <row r="23" spans="3:8" ht="14.25">
      <c r="C23" s="101"/>
      <c r="D23" s="101"/>
      <c r="E23" s="101"/>
      <c r="F23" s="101"/>
      <c r="G23" s="101"/>
      <c r="H23" s="101"/>
    </row>
    <row r="24" spans="3:8" ht="14.25">
      <c r="C24" s="101"/>
      <c r="D24" s="101"/>
      <c r="E24" s="101"/>
      <c r="F24" s="101"/>
      <c r="G24" s="101"/>
      <c r="H24" s="101"/>
    </row>
  </sheetData>
  <sheetProtection/>
  <mergeCells count="2">
    <mergeCell ref="B7:H7"/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G52" sqref="G52"/>
    </sheetView>
  </sheetViews>
  <sheetFormatPr defaultColWidth="9.00390625" defaultRowHeight="12.75"/>
  <cols>
    <col min="1" max="1" width="11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5.25390625" style="0" customWidth="1"/>
  </cols>
  <sheetData>
    <row r="3" spans="1:9" ht="21" customHeight="1">
      <c r="A3" s="61"/>
      <c r="B3" s="213" t="s">
        <v>21</v>
      </c>
      <c r="C3" s="214"/>
      <c r="D3" s="214"/>
      <c r="E3" s="214"/>
      <c r="F3" s="215"/>
      <c r="G3" s="61"/>
      <c r="H3" s="31"/>
      <c r="I3" s="31"/>
    </row>
    <row r="4" spans="1:10" ht="18" customHeight="1">
      <c r="A4" s="62"/>
      <c r="B4" s="204" t="s">
        <v>74</v>
      </c>
      <c r="C4" s="217"/>
      <c r="D4" s="217"/>
      <c r="E4" s="217"/>
      <c r="F4" s="205"/>
      <c r="G4" s="62"/>
      <c r="H4" s="30"/>
      <c r="I4" s="30"/>
      <c r="J4" s="2"/>
    </row>
    <row r="5" spans="1:8" ht="15">
      <c r="A5" s="32"/>
      <c r="B5" s="32"/>
      <c r="C5" s="32"/>
      <c r="D5" s="32"/>
      <c r="E5" s="32"/>
      <c r="F5" s="32"/>
      <c r="G5" s="32"/>
      <c r="H5" s="101"/>
    </row>
    <row r="6" spans="1:7" ht="15">
      <c r="A6" s="32"/>
      <c r="B6" s="32"/>
      <c r="C6" s="32"/>
      <c r="D6" s="32"/>
      <c r="E6" s="32"/>
      <c r="F6" s="32"/>
      <c r="G6" s="32"/>
    </row>
    <row r="7" spans="1:7" ht="14.25" customHeight="1" thickBot="1">
      <c r="A7" s="32"/>
      <c r="B7" s="32"/>
      <c r="C7" s="32"/>
      <c r="D7" s="32"/>
      <c r="E7" s="32"/>
      <c r="F7" s="32"/>
      <c r="G7" s="32"/>
    </row>
    <row r="8" spans="1:7" ht="33" customHeight="1" thickBot="1">
      <c r="A8" s="32"/>
      <c r="B8" s="137"/>
      <c r="C8" s="138" t="s">
        <v>81</v>
      </c>
      <c r="D8" s="138" t="s">
        <v>82</v>
      </c>
      <c r="E8" s="139" t="s">
        <v>26</v>
      </c>
      <c r="F8" s="140" t="s">
        <v>41</v>
      </c>
      <c r="G8" s="32"/>
    </row>
    <row r="9" spans="1:7" ht="32.25" customHeight="1">
      <c r="A9" s="32"/>
      <c r="B9" s="141" t="s">
        <v>42</v>
      </c>
      <c r="C9" s="188">
        <v>175963</v>
      </c>
      <c r="D9" s="188">
        <v>26877</v>
      </c>
      <c r="E9" s="49">
        <f>D9-C9</f>
        <v>-149086</v>
      </c>
      <c r="F9" s="57">
        <f>(D9-C9)/ABS(C9)</f>
        <v>-0.8472576621221507</v>
      </c>
      <c r="G9" s="32"/>
    </row>
    <row r="10" spans="1:7" ht="22.5" customHeight="1">
      <c r="A10" s="32"/>
      <c r="B10" s="63" t="s">
        <v>7</v>
      </c>
      <c r="C10" s="125">
        <v>25058</v>
      </c>
      <c r="D10" s="16">
        <v>614</v>
      </c>
      <c r="E10" s="25">
        <f>D10-C10</f>
        <v>-24444</v>
      </c>
      <c r="F10" s="21">
        <f>(D10-C10)/ABS(C10)</f>
        <v>-0.975496847314231</v>
      </c>
      <c r="G10" s="32"/>
    </row>
    <row r="11" spans="1:7" ht="21.75" customHeight="1" thickBot="1">
      <c r="A11" s="32"/>
      <c r="B11" s="64" t="s">
        <v>1</v>
      </c>
      <c r="C11" s="125">
        <v>150905</v>
      </c>
      <c r="D11" s="125">
        <f>D9-D10</f>
        <v>26263</v>
      </c>
      <c r="E11" s="28">
        <f>D11-C11</f>
        <v>-124642</v>
      </c>
      <c r="F11" s="155">
        <f>(D11-C11)/ABS(C11)</f>
        <v>-0.8259633544282827</v>
      </c>
      <c r="G11" s="32"/>
    </row>
    <row r="12" spans="1:7" ht="32.25" customHeight="1">
      <c r="A12" s="32"/>
      <c r="B12" s="65" t="s">
        <v>43</v>
      </c>
      <c r="C12" s="126">
        <f>C10/C$9</f>
        <v>0.14240493740161284</v>
      </c>
      <c r="D12" s="136">
        <f>D10/D$9</f>
        <v>0.022844811548907988</v>
      </c>
      <c r="E12" s="145"/>
      <c r="F12" s="146"/>
      <c r="G12" s="32"/>
    </row>
    <row r="13" spans="1:7" ht="37.5" customHeight="1" thickBot="1">
      <c r="A13" s="32"/>
      <c r="B13" s="66" t="s">
        <v>44</v>
      </c>
      <c r="C13" s="142">
        <f>C11/C$9</f>
        <v>0.8575950625983871</v>
      </c>
      <c r="D13" s="144">
        <f>D11/D$9</f>
        <v>0.9771551884510921</v>
      </c>
      <c r="E13" s="147"/>
      <c r="F13" s="143"/>
      <c r="G13" s="32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mergeCells count="2"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bp0909md</cp:lastModifiedBy>
  <cp:lastPrinted>2016-10-13T13:42:06Z</cp:lastPrinted>
  <dcterms:created xsi:type="dcterms:W3CDTF">2003-11-27T11:23:38Z</dcterms:created>
  <dcterms:modified xsi:type="dcterms:W3CDTF">2016-10-24T15:00:34Z</dcterms:modified>
  <cp:category/>
  <cp:version/>
  <cp:contentType/>
  <cp:contentStatus/>
</cp:coreProperties>
</file>